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 stavby" sheetId="1" state="visible" r:id="rId2"/>
    <sheet name="0000004 - Oprava výtlačné..." sheetId="2" state="visible" r:id="rId3"/>
  </sheets>
  <definedNames>
    <definedName function="false" hidden="false" localSheetId="1" name="_xlnm.Print_Area" vbProcedure="false">'0000004 - Oprava výtlačné...'!$C$4:$J$76,'0000004 - Oprava výtlačné...'!$C$82:$J$105,'0000004 - Oprava výtlačné...'!$C$111:$J$218</definedName>
    <definedName function="false" hidden="false" localSheetId="1" name="_xlnm.Print_Titles" vbProcedure="false">'0000004 - Oprava výtlačné...'!$121:$121</definedName>
    <definedName function="false" hidden="true" localSheetId="1" name="_xlnm._FilterDatabase" vbProcedure="false">'0000004 - Oprava výtlačné...'!$C$121:$K$218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<sst xmlns="http://schemas.openxmlformats.org/spreadsheetml/2006/main" count="1417" uniqueCount="483">
  <si>
    <t xml:space="preserve">Export Komplet</t>
  </si>
  <si>
    <t xml:space="preserve">2.0</t>
  </si>
  <si>
    <t xml:space="preserve">False</t>
  </si>
  <si>
    <t xml:space="preserve">{162ce971-c6d3-439a-9b44-b77278cfb96b}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</si>
  <si>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</si>
  <si>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</si>
  <si>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</si>
  <si>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</si>
  <si>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</si>
  <si>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</si>
  <si>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</si>
  <si>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</si>
  <si>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</si>
  <si>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0000004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</si>
  <si>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</si>
  <si>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</si>
  <si>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výtlačného potrubí plaveckého bazénu Lázeňské a relaxační centrum Rašínova, Brno</t>
  </si>
  <si>
    <t xml:space="preserve">KSO:</t>
  </si>
  <si>
    <t xml:space="preserve">CC-CZ:</t>
  </si>
  <si>
    <t xml:space="preserve">Místo:</t>
  </si>
  <si>
    <t xml:space="preserve"> </t>
  </si>
  <si>
    <t xml:space="preserve">Datum:</t>
  </si>
  <si>
    <t xml:space="preserve">6.4.2021</t>
  </si>
  <si>
    <t xml:space="preserve">Zadavatel:</t>
  </si>
  <si>
    <t xml:space="preserve">IČ:</t>
  </si>
  <si>
    <t xml:space="preserve">26932211</t>
  </si>
  <si>
    <t xml:space="preserve">STAREZ - SPORT, a.s.</t>
  </si>
  <si>
    <t xml:space="preserve">DIČ:</t>
  </si>
  <si>
    <t xml:space="preserve">CZ26932211</t>
  </si>
  <si>
    <t xml:space="preserve">Uchazeč:</t>
  </si>
  <si>
    <t xml:space="preserve">Vyplň údaj</t>
  </si>
  <si>
    <t xml:space="preserve">Projektant:</t>
  </si>
  <si>
    <t xml:space="preserve">65912535</t>
  </si>
  <si>
    <t xml:space="preserve">Michal Pospíšil</t>
  </si>
  <si>
    <t xml:space="preserve">CZ7404195678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</si>
  <si>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</si>
  <si>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</si>
  <si>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</si>
  <si>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</si>
  <si>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</si>
  <si>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</si>
  <si>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</si>
  <si>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</si>
  <si>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</si>
  <si>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</si>
  <si>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</si>
  <si>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</si>
  <si>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</si>
  <si>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</si>
  <si>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</si>
  <si>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</si>
  <si>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</si>
  <si>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</si>
  <si>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</si>
  <si>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</si>
  <si>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</si>
  <si>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</si>
  <si>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</si>
  <si>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</si>
  <si>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</si>
  <si>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</si>
  <si>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</si>
  <si>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</si>
  <si>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</si>
  <si>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</si>
  <si>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</si>
  <si>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</si>
  <si>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</si>
  <si>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</si>
  <si>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</si>
  <si>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</si>
  <si>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</si>
  <si>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</si>
  <si>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</si>
  <si>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</si>
  <si>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</si>
  <si>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</si>
  <si>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</si>
  <si>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</si>
  <si>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</si>
  <si>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</si>
  <si>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</si>
  <si>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</si>
  <si>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</si>
  <si>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</si>
  <si>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</si>
  <si>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</si>
  <si>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</si>
  <si>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</si>
  <si>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</si>
  <si>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</si>
  <si>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</si>
  <si>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</si>
  <si>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</si>
  <si>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8 - Trubní vedení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</si>
  <si>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</si>
  <si>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</si>
  <si>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</si>
  <si>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</si>
  <si>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</si>
  <si>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</si>
  <si>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</si>
  <si>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</si>
  <si>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</si>
  <si>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</si>
  <si>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</si>
  <si>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</si>
  <si>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</si>
  <si>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</si>
  <si>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</si>
  <si>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</si>
  <si>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</si>
  <si>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</si>
  <si>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</si>
  <si>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</si>
  <si>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</si>
  <si>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</si>
  <si>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</si>
  <si>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</si>
  <si>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</si>
  <si>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</si>
  <si>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63150101</t>
  </si>
  <si>
    <t xml:space="preserve">Vyřezání a vybourání drážky dl. 3300 mm, š. 300 mm, hl. 300 mm pro uložení potrubí v podlaze</t>
  </si>
  <si>
    <t xml:space="preserve">kpl</t>
  </si>
  <si>
    <t xml:space="preserve">4</t>
  </si>
  <si>
    <t xml:space="preserve">1738422207</t>
  </si>
  <si>
    <t xml:space="preserve">63150102</t>
  </si>
  <si>
    <t xml:space="preserve">Zapravení, betonáž drážky po uložení potrubí v podlaze</t>
  </si>
  <si>
    <t xml:space="preserve">1446562514</t>
  </si>
  <si>
    <t xml:space="preserve">3</t>
  </si>
  <si>
    <t xml:space="preserve">63150103</t>
  </si>
  <si>
    <t xml:space="preserve">Vybourání montážního otvoru v místě stávající šachty</t>
  </si>
  <si>
    <t xml:space="preserve">564547797</t>
  </si>
  <si>
    <t xml:space="preserve">63150104</t>
  </si>
  <si>
    <t xml:space="preserve">Zapravení montážního otvoru šachty v podlaze, vytvoření nové šachty o rozměrech 1500 x 1200 x 300 mm</t>
  </si>
  <si>
    <t xml:space="preserve">-1407382620</t>
  </si>
  <si>
    <t xml:space="preserve">5</t>
  </si>
  <si>
    <t xml:space="preserve">63150105</t>
  </si>
  <si>
    <t xml:space="preserve">Dodávka a montáž ocelového poklopu šachty 2 x 1300/500 s rámem vč. nátěru a madel</t>
  </si>
  <si>
    <t xml:space="preserve">-1557586987</t>
  </si>
  <si>
    <t xml:space="preserve">63150106</t>
  </si>
  <si>
    <t xml:space="preserve">Jádrové vrty diamantovými korunkami do D 150 mm do stavebních materiálů</t>
  </si>
  <si>
    <t xml:space="preserve">mb</t>
  </si>
  <si>
    <t xml:space="preserve">-162987965</t>
  </si>
  <si>
    <t xml:space="preserve">7</t>
  </si>
  <si>
    <t xml:space="preserve">63150107</t>
  </si>
  <si>
    <t xml:space="preserve">Dodávka a montáž plastové chráničky D 150</t>
  </si>
  <si>
    <t xml:space="preserve">1562009153</t>
  </si>
  <si>
    <t xml:space="preserve">8</t>
  </si>
  <si>
    <t xml:space="preserve">63150108</t>
  </si>
  <si>
    <t xml:space="preserve">Vybourání stávající dnové vpusti 400 x 400 mm</t>
  </si>
  <si>
    <t xml:space="preserve">-387160630</t>
  </si>
  <si>
    <t xml:space="preserve">9</t>
  </si>
  <si>
    <t xml:space="preserve">63150109</t>
  </si>
  <si>
    <t xml:space="preserve">Zapravení otvoru po osazení nové dnové vpusti pr. 2000 mm ( betonáž, hydroizolace, keramický obklad )</t>
  </si>
  <si>
    <t xml:space="preserve">1518857758</t>
  </si>
  <si>
    <t xml:space="preserve">10</t>
  </si>
  <si>
    <t xml:space="preserve">63120110</t>
  </si>
  <si>
    <t xml:space="preserve">Dodávka a montáž univerzálního nerez těsnění ( manžety ) na potrubí v jádrových vrtech</t>
  </si>
  <si>
    <t xml:space="preserve">ks</t>
  </si>
  <si>
    <t xml:space="preserve">753653115</t>
  </si>
  <si>
    <t xml:space="preserve">11</t>
  </si>
  <si>
    <t xml:space="preserve">63120111</t>
  </si>
  <si>
    <t xml:space="preserve">Opracování trubních prostupů do 200 mm dotěsnění bobtnajícím páskem a tmelem</t>
  </si>
  <si>
    <t xml:space="preserve">-295461074</t>
  </si>
  <si>
    <t xml:space="preserve">12</t>
  </si>
  <si>
    <t xml:space="preserve">63150115</t>
  </si>
  <si>
    <t xml:space="preserve">Likvidace odpadu a stavební suti - stížený přístup</t>
  </si>
  <si>
    <t xml:space="preserve">1141030618</t>
  </si>
  <si>
    <t xml:space="preserve">Trubní vedení</t>
  </si>
  <si>
    <t xml:space="preserve">13</t>
  </si>
  <si>
    <t xml:space="preserve">87150101</t>
  </si>
  <si>
    <t xml:space="preserve">Bazénový pískový filtr pr. 950 mm, Q=21 m3/h, v=30m3/h/m2, výška filtr. náplně - 1m,  s bočním víkem 200 mm, praní vodou,  vč. odvzdušnění</t>
  </si>
  <si>
    <t xml:space="preserve">soubor</t>
  </si>
  <si>
    <t xml:space="preserve">-348848614</t>
  </si>
  <si>
    <t xml:space="preserve">14</t>
  </si>
  <si>
    <t xml:space="preserve">87150102</t>
  </si>
  <si>
    <t xml:space="preserve">filtrační písek křemičitý</t>
  </si>
  <si>
    <t xml:space="preserve">kg</t>
  </si>
  <si>
    <t xml:space="preserve">183934823</t>
  </si>
  <si>
    <t xml:space="preserve">87150104</t>
  </si>
  <si>
    <t xml:space="preserve">Přepojení a servisní prohlídka stávající technologie plynné chlorace</t>
  </si>
  <si>
    <t xml:space="preserve">1844454489</t>
  </si>
  <si>
    <t xml:space="preserve">16</t>
  </si>
  <si>
    <t xml:space="preserve">87150103</t>
  </si>
  <si>
    <t xml:space="preserve">ovládací pětiventilová baterie pr. 75</t>
  </si>
  <si>
    <t xml:space="preserve">1816140081</t>
  </si>
  <si>
    <t xml:space="preserve">17</t>
  </si>
  <si>
    <t xml:space="preserve">87150107</t>
  </si>
  <si>
    <t xml:space="preserve">Oběhové samonasávací čerpadlo filtrace bazénu  10 - 56 m3/h, 3,1 - 2,6 kW 400 V, H - 10m v.s., plast s vyztužením sleněným vláknem, vlasový předfiltr</t>
  </si>
  <si>
    <t xml:space="preserve">1277173305</t>
  </si>
  <si>
    <t xml:space="preserve">18</t>
  </si>
  <si>
    <t xml:space="preserve">871501108</t>
  </si>
  <si>
    <t xml:space="preserve">Frekvenční měnič s možností automatického plynulého přechodu mezi nastavenými frekvencemi (otáčkami)</t>
  </si>
  <si>
    <t xml:space="preserve">-756156795</t>
  </si>
  <si>
    <t xml:space="preserve">P</t>
  </si>
  <si>
    <t xml:space="preserve">Poznámka k položce:_x005F_x000d_
Nastavení pomocí časového programu, editovatelného pomocí aplikace a přístupu NFC, Blokování FM snímáním teploty vinutí motoru čerpadla (PTC termistor), Možnost manuálního přepnutí běhu čerpadla na plný či zvýšený výkon.</t>
  </si>
  <si>
    <t xml:space="preserve">19</t>
  </si>
  <si>
    <t xml:space="preserve">87150302</t>
  </si>
  <si>
    <t xml:space="preserve">Montážní práce na technologii, čerpadla, rozvody</t>
  </si>
  <si>
    <t xml:space="preserve">hod</t>
  </si>
  <si>
    <t xml:space="preserve">929392836</t>
  </si>
  <si>
    <t xml:space="preserve">20</t>
  </si>
  <si>
    <t xml:space="preserve">87150303</t>
  </si>
  <si>
    <t xml:space="preserve">Pomocný kotvící, montážní a spojovací materiál pro technologii</t>
  </si>
  <si>
    <t xml:space="preserve">1163562143</t>
  </si>
  <si>
    <t xml:space="preserve">87150304</t>
  </si>
  <si>
    <t xml:space="preserve">tlakové a provozní zkoušky, seřízení nastavení systému technologie bazénu</t>
  </si>
  <si>
    <t xml:space="preserve">1572190461</t>
  </si>
  <si>
    <t xml:space="preserve">22</t>
  </si>
  <si>
    <t xml:space="preserve">87150305</t>
  </si>
  <si>
    <t xml:space="preserve">Filtr lamelový DN 25</t>
  </si>
  <si>
    <t xml:space="preserve">-1204650376</t>
  </si>
  <si>
    <t xml:space="preserve">23</t>
  </si>
  <si>
    <t xml:space="preserve">87150306</t>
  </si>
  <si>
    <t xml:space="preserve">zpětná klapka typ Y 1"</t>
  </si>
  <si>
    <t xml:space="preserve">-877694073</t>
  </si>
  <si>
    <t xml:space="preserve">24</t>
  </si>
  <si>
    <t xml:space="preserve">87150307</t>
  </si>
  <si>
    <t xml:space="preserve">úprava elektroinstalace - připojení čerpadel</t>
  </si>
  <si>
    <t xml:space="preserve">-1469324081</t>
  </si>
  <si>
    <t xml:space="preserve">25</t>
  </si>
  <si>
    <t xml:space="preserve">87150308</t>
  </si>
  <si>
    <t xml:space="preserve">PVC čistič, lepidlo</t>
  </si>
  <si>
    <t xml:space="preserve">736814499</t>
  </si>
  <si>
    <t xml:space="preserve">26</t>
  </si>
  <si>
    <t xml:space="preserve">87150309</t>
  </si>
  <si>
    <t xml:space="preserve">DMTZ, MTZ UV stl lampa</t>
  </si>
  <si>
    <t xml:space="preserve">935337286</t>
  </si>
  <si>
    <t xml:space="preserve">27</t>
  </si>
  <si>
    <t xml:space="preserve">87150310</t>
  </si>
  <si>
    <t xml:space="preserve">Přesun hmot, doprava, režie</t>
  </si>
  <si>
    <t xml:space="preserve">-1245968344</t>
  </si>
  <si>
    <t xml:space="preserve">28</t>
  </si>
  <si>
    <t xml:space="preserve">87150311</t>
  </si>
  <si>
    <t xml:space="preserve">atipicke napojení na filtr ARTIC</t>
  </si>
  <si>
    <t xml:space="preserve">1013272729</t>
  </si>
  <si>
    <t xml:space="preserve">29</t>
  </si>
  <si>
    <t xml:space="preserve">87150313</t>
  </si>
  <si>
    <t xml:space="preserve">DMTZ MTZ průtokoměru DN 80</t>
  </si>
  <si>
    <t xml:space="preserve">-1957085776</t>
  </si>
  <si>
    <t xml:space="preserve">30</t>
  </si>
  <si>
    <t xml:space="preserve">87150314</t>
  </si>
  <si>
    <t xml:space="preserve">cirkulační okruh pro desku MaR vč. čerpadla a navrtávek</t>
  </si>
  <si>
    <t xml:space="preserve">-1049577537</t>
  </si>
  <si>
    <t xml:space="preserve">31</t>
  </si>
  <si>
    <t xml:space="preserve">87150315</t>
  </si>
  <si>
    <t xml:space="preserve">Dnová výpust 5 - 15 m3/h</t>
  </si>
  <si>
    <t xml:space="preserve">-973926227</t>
  </si>
  <si>
    <t xml:space="preserve">32</t>
  </si>
  <si>
    <t xml:space="preserve">87150316</t>
  </si>
  <si>
    <t xml:space="preserve">stěnové sání 10 - 20  m3/h</t>
  </si>
  <si>
    <t xml:space="preserve">-370864409</t>
  </si>
  <si>
    <t xml:space="preserve">33</t>
  </si>
  <si>
    <t xml:space="preserve">87150317</t>
  </si>
  <si>
    <t xml:space="preserve">stěnová tryska 30  m3/h</t>
  </si>
  <si>
    <t xml:space="preserve">-1248930997</t>
  </si>
  <si>
    <t xml:space="preserve">34</t>
  </si>
  <si>
    <t xml:space="preserve">8781.14.0900V</t>
  </si>
  <si>
    <t xml:space="preserve">Oblouk 15°90</t>
  </si>
  <si>
    <t xml:space="preserve">Ks</t>
  </si>
  <si>
    <t xml:space="preserve">-773270125</t>
  </si>
  <si>
    <t xml:space="preserve">35</t>
  </si>
  <si>
    <t xml:space="preserve">8781.14.1100V</t>
  </si>
  <si>
    <t xml:space="preserve">Oblouk 15°110</t>
  </si>
  <si>
    <t xml:space="preserve">145961217</t>
  </si>
  <si>
    <t xml:space="preserve">36</t>
  </si>
  <si>
    <t xml:space="preserve">8781.17.0900V</t>
  </si>
  <si>
    <t xml:space="preserve">Oblouk 30°90</t>
  </si>
  <si>
    <t xml:space="preserve">-1612298246</t>
  </si>
  <si>
    <t xml:space="preserve">37</t>
  </si>
  <si>
    <t xml:space="preserve">8782.01.1100</t>
  </si>
  <si>
    <t xml:space="preserve">T kus 90° 110</t>
  </si>
  <si>
    <t xml:space="preserve">-866687033</t>
  </si>
  <si>
    <t xml:space="preserve">38</t>
  </si>
  <si>
    <t xml:space="preserve">8782.01.1250</t>
  </si>
  <si>
    <t xml:space="preserve">T-kus 90° 125</t>
  </si>
  <si>
    <t xml:space="preserve">1998905108</t>
  </si>
  <si>
    <t xml:space="preserve">39</t>
  </si>
  <si>
    <t xml:space="preserve">8782.03.0600</t>
  </si>
  <si>
    <t xml:space="preserve">T-kus 90° redukovaný63x40x63</t>
  </si>
  <si>
    <t xml:space="preserve">1421238747</t>
  </si>
  <si>
    <t xml:space="preserve">40</t>
  </si>
  <si>
    <t xml:space="preserve">8782.03.1110</t>
  </si>
  <si>
    <t xml:space="preserve">T-kus 90° redukovaný110x63x110</t>
  </si>
  <si>
    <t xml:space="preserve">1848574457</t>
  </si>
  <si>
    <t xml:space="preserve">41</t>
  </si>
  <si>
    <t xml:space="preserve">8782.03.1120</t>
  </si>
  <si>
    <t xml:space="preserve">T-kus 90° redukovaný110x75x110</t>
  </si>
  <si>
    <t xml:space="preserve">2136866358</t>
  </si>
  <si>
    <t xml:space="preserve">42</t>
  </si>
  <si>
    <t xml:space="preserve">8782.03.1260</t>
  </si>
  <si>
    <t xml:space="preserve">T-kus 90° redukovaný125x110x125</t>
  </si>
  <si>
    <t xml:space="preserve">-1349502696</t>
  </si>
  <si>
    <t xml:space="preserve">43</t>
  </si>
  <si>
    <t xml:space="preserve">8782.08.1100V</t>
  </si>
  <si>
    <t xml:space="preserve">T-kus 45°110x110x110</t>
  </si>
  <si>
    <t xml:space="preserve">857634584</t>
  </si>
  <si>
    <t xml:space="preserve">44</t>
  </si>
  <si>
    <t xml:space="preserve">8782.25.0750</t>
  </si>
  <si>
    <t xml:space="preserve">Koleno 90°75</t>
  </si>
  <si>
    <t xml:space="preserve">-131627547</t>
  </si>
  <si>
    <t xml:space="preserve">45</t>
  </si>
  <si>
    <t xml:space="preserve">8782.25.0900</t>
  </si>
  <si>
    <t xml:space="preserve">Koleno 90°90</t>
  </si>
  <si>
    <t xml:space="preserve">-1419731874</t>
  </si>
  <si>
    <t xml:space="preserve">46</t>
  </si>
  <si>
    <t xml:space="preserve">8782.25.1100</t>
  </si>
  <si>
    <t xml:space="preserve">Koleno 90°110</t>
  </si>
  <si>
    <t xml:space="preserve">1071100185</t>
  </si>
  <si>
    <t xml:space="preserve">47</t>
  </si>
  <si>
    <t xml:space="preserve">8782.30.0900</t>
  </si>
  <si>
    <t xml:space="preserve">Koleno 45°90</t>
  </si>
  <si>
    <t xml:space="preserve">-1910485003</t>
  </si>
  <si>
    <t xml:space="preserve">48</t>
  </si>
  <si>
    <t xml:space="preserve">8782.30.1100</t>
  </si>
  <si>
    <t xml:space="preserve">Koleno 45°110</t>
  </si>
  <si>
    <t xml:space="preserve">-896985175</t>
  </si>
  <si>
    <t xml:space="preserve">49</t>
  </si>
  <si>
    <t xml:space="preserve">8783.05.1100V</t>
  </si>
  <si>
    <t xml:space="preserve">Redukce krátká110x50</t>
  </si>
  <si>
    <t xml:space="preserve">-1381591649</t>
  </si>
  <si>
    <t xml:space="preserve">50</t>
  </si>
  <si>
    <t xml:space="preserve">8783.05.1120</t>
  </si>
  <si>
    <t xml:space="preserve">Redukce krátká110x75</t>
  </si>
  <si>
    <t xml:space="preserve">-1464487090</t>
  </si>
  <si>
    <t xml:space="preserve">51</t>
  </si>
  <si>
    <t xml:space="preserve">8783.05.1130</t>
  </si>
  <si>
    <t xml:space="preserve">Redukce krátká110x90</t>
  </si>
  <si>
    <t xml:space="preserve">1670332525</t>
  </si>
  <si>
    <t xml:space="preserve">52</t>
  </si>
  <si>
    <t xml:space="preserve">8783.05.1270</t>
  </si>
  <si>
    <t xml:space="preserve">Redukce krátká125x110</t>
  </si>
  <si>
    <t xml:space="preserve">-1374507270</t>
  </si>
  <si>
    <t xml:space="preserve">53</t>
  </si>
  <si>
    <t xml:space="preserve">8783.72.5090</t>
  </si>
  <si>
    <t xml:space="preserve">Přírubový komplet 90</t>
  </si>
  <si>
    <t xml:space="preserve">281821091</t>
  </si>
  <si>
    <t xml:space="preserve">54</t>
  </si>
  <si>
    <t xml:space="preserve">8783.72.5110</t>
  </si>
  <si>
    <t xml:space="preserve">Přírubový komplet 110</t>
  </si>
  <si>
    <t xml:space="preserve">-318060965</t>
  </si>
  <si>
    <t xml:space="preserve">55</t>
  </si>
  <si>
    <t xml:space="preserve">8786.15.0025B</t>
  </si>
  <si>
    <t xml:space="preserve">Ventil kulový 2x šroubení, těsnění EPDM+HDPE 25</t>
  </si>
  <si>
    <t xml:space="preserve">1636791187</t>
  </si>
  <si>
    <t xml:space="preserve">56</t>
  </si>
  <si>
    <t xml:space="preserve">8786.15.0032B</t>
  </si>
  <si>
    <t xml:space="preserve">Ventil kulový 2x šroubení, těsnění EPDM+HDPE 32</t>
  </si>
  <si>
    <t xml:space="preserve">911716502</t>
  </si>
  <si>
    <t xml:space="preserve">57</t>
  </si>
  <si>
    <t xml:space="preserve">8786.15.0050B</t>
  </si>
  <si>
    <t xml:space="preserve">Ventil kulový 2x šroubení, těsnění EPDM+HDPE 50</t>
  </si>
  <si>
    <t xml:space="preserve">-1263130297</t>
  </si>
  <si>
    <t xml:space="preserve">58</t>
  </si>
  <si>
    <t xml:space="preserve">8786.15.0063B</t>
  </si>
  <si>
    <t xml:space="preserve">Ventil kulový 2x šroubení, těsnění EPDM+HDPE 63</t>
  </si>
  <si>
    <t xml:space="preserve">-29396762</t>
  </si>
  <si>
    <t xml:space="preserve">59</t>
  </si>
  <si>
    <t xml:space="preserve">8786.49.1120</t>
  </si>
  <si>
    <t xml:space="preserve">Navrtávací pas, vnitřní závit 110x1"</t>
  </si>
  <si>
    <t xml:space="preserve">-2046042082</t>
  </si>
  <si>
    <t xml:space="preserve">60</t>
  </si>
  <si>
    <t xml:space="preserve">8786.60.0063</t>
  </si>
  <si>
    <t xml:space="preserve">Klapka zpětná 2x šroubení, těsnění EPDM 63</t>
  </si>
  <si>
    <t xml:space="preserve">-1851012979</t>
  </si>
  <si>
    <t xml:space="preserve">61</t>
  </si>
  <si>
    <t xml:space="preserve">8786.63.1110</t>
  </si>
  <si>
    <t xml:space="preserve">Klapka zpětná mezipřírubová + přírubový komplet,  těsnění EPDM 110</t>
  </si>
  <si>
    <t xml:space="preserve">-440684105</t>
  </si>
  <si>
    <t xml:space="preserve">62</t>
  </si>
  <si>
    <t xml:space="preserve">8786.70.5090B</t>
  </si>
  <si>
    <t xml:space="preserve">Uzavírací klapka + přírubový komplet výrobce Pimtas, těsnění EPDM 90</t>
  </si>
  <si>
    <t xml:space="preserve">2023668198</t>
  </si>
  <si>
    <t xml:space="preserve">63</t>
  </si>
  <si>
    <t xml:space="preserve">8786.70.5110B</t>
  </si>
  <si>
    <t xml:space="preserve">Uzavírací klapka + přírubový komplet výrobce Pimtas, těsnění EPDM 110</t>
  </si>
  <si>
    <t xml:space="preserve">871553998</t>
  </si>
  <si>
    <t xml:space="preserve">64</t>
  </si>
  <si>
    <t xml:space="preserve">8789.00.1075</t>
  </si>
  <si>
    <t xml:space="preserve">Průhled, 2x šroubení75</t>
  </si>
  <si>
    <t xml:space="preserve">626718477</t>
  </si>
  <si>
    <t xml:space="preserve">65</t>
  </si>
  <si>
    <t xml:space="preserve">878TL5063030</t>
  </si>
  <si>
    <t xml:space="preserve">Trubka tlaková PVC-U 63x3,0 PN 10</t>
  </si>
  <si>
    <t xml:space="preserve">-1504277739</t>
  </si>
  <si>
    <t xml:space="preserve">66</t>
  </si>
  <si>
    <t xml:space="preserve">878TL5075036</t>
  </si>
  <si>
    <t xml:space="preserve">Trubka tlaková PVC-U 75x3,6 PN 10</t>
  </si>
  <si>
    <t xml:space="preserve">455376531</t>
  </si>
  <si>
    <t xml:space="preserve">67</t>
  </si>
  <si>
    <t xml:space="preserve">878TL5090043</t>
  </si>
  <si>
    <t xml:space="preserve">Trubka tlaková PVC-U 90x4,3 PN 10</t>
  </si>
  <si>
    <t xml:space="preserve">248271090</t>
  </si>
  <si>
    <t xml:space="preserve">68</t>
  </si>
  <si>
    <t xml:space="preserve">878TL5110042</t>
  </si>
  <si>
    <t xml:space="preserve">Trubka tlaková PVC-U 110x4,2 PN 10</t>
  </si>
  <si>
    <t xml:space="preserve">-657753142</t>
  </si>
  <si>
    <t xml:space="preserve">69</t>
  </si>
  <si>
    <t xml:space="preserve">878TL5125048</t>
  </si>
  <si>
    <t xml:space="preserve">Trubka tlaková PVC-U 125x4,8 PN 10</t>
  </si>
  <si>
    <t xml:space="preserve">-1817465045</t>
  </si>
  <si>
    <t xml:space="preserve">998</t>
  </si>
  <si>
    <t xml:space="preserve">Přesun hmot</t>
  </si>
  <si>
    <t xml:space="preserve">70</t>
  </si>
  <si>
    <t xml:space="preserve">998018001</t>
  </si>
  <si>
    <t xml:space="preserve">Přesun hmot ruční pro budovy v do 6 m</t>
  </si>
  <si>
    <t xml:space="preserve">305596270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</si>
  <si>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</si>
  <si>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</si>
  <si>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</si>
  <si>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</si>
  <si>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71</t>
  </si>
  <si>
    <t xml:space="preserve">722130806</t>
  </si>
  <si>
    <t xml:space="preserve">Demontáž potrubí ocelové pozinkované závitové do DN 100</t>
  </si>
  <si>
    <t xml:space="preserve">m</t>
  </si>
  <si>
    <t xml:space="preserve">639310841</t>
  </si>
  <si>
    <t xml:space="preserve">72</t>
  </si>
  <si>
    <t xml:space="preserve">722174007</t>
  </si>
  <si>
    <t xml:space="preserve">Potrubí vodovodní plastové PPR svar polyfuze PN 16 D 63 x 8,6 mm</t>
  </si>
  <si>
    <t xml:space="preserve">1406534142</t>
  </si>
  <si>
    <t xml:space="preserve">73</t>
  </si>
  <si>
    <t xml:space="preserve">722230106</t>
  </si>
  <si>
    <t xml:space="preserve">Ventil přímý G 2 se dvěma závity</t>
  </si>
  <si>
    <t xml:space="preserve">kus</t>
  </si>
  <si>
    <t xml:space="preserve">-2011814878</t>
  </si>
  <si>
    <t xml:space="preserve">74</t>
  </si>
  <si>
    <t xml:space="preserve">72250101</t>
  </si>
  <si>
    <t xml:space="preserve">Napojení na stáv. rozvod vody ocel DN 50</t>
  </si>
  <si>
    <t xml:space="preserve">-1650753300</t>
  </si>
  <si>
    <t xml:space="preserve">75</t>
  </si>
  <si>
    <t xml:space="preserve">72250102</t>
  </si>
  <si>
    <t xml:space="preserve">Potrubní oddělovač tř. 4, DN 40</t>
  </si>
  <si>
    <t xml:space="preserve">1580889609</t>
  </si>
  <si>
    <t xml:space="preserve">76</t>
  </si>
  <si>
    <t xml:space="preserve">72250103</t>
  </si>
  <si>
    <t xml:space="preserve">DMTZ vzduchovač, 3 kW, 400V - DN 50</t>
  </si>
  <si>
    <t xml:space="preserve">851653802</t>
  </si>
  <si>
    <t xml:space="preserve">77</t>
  </si>
  <si>
    <t xml:space="preserve">72250104</t>
  </si>
  <si>
    <t xml:space="preserve">Vzduchovač 3,0 kW, 400 V, 318 m3/h, DN 50</t>
  </si>
  <si>
    <t xml:space="preserve">-2079613466</t>
  </si>
  <si>
    <t xml:space="preserve">78</t>
  </si>
  <si>
    <t xml:space="preserve">72250105</t>
  </si>
  <si>
    <t xml:space="preserve">montáž vzduchovače, připojení na stáv. tvarovky</t>
  </si>
  <si>
    <t xml:space="preserve">-358798296</t>
  </si>
  <si>
    <t xml:space="preserve">79</t>
  </si>
  <si>
    <t xml:space="preserve">72250106</t>
  </si>
  <si>
    <t xml:space="preserve">přídavný filtr sání pro vzduchovač 2"</t>
  </si>
  <si>
    <t xml:space="preserve">1227273187</t>
  </si>
  <si>
    <t xml:space="preserve">80</t>
  </si>
  <si>
    <t xml:space="preserve">72250107</t>
  </si>
  <si>
    <t xml:space="preserve">přepojení elektro pro vzduchovače</t>
  </si>
  <si>
    <t xml:space="preserve">2142533305</t>
  </si>
  <si>
    <t xml:space="preserve">81</t>
  </si>
  <si>
    <t xml:space="preserve">998722201</t>
  </si>
  <si>
    <t xml:space="preserve">Přesun hmot procentní pro vnitřní vodovod v objektech v do 6 m</t>
  </si>
  <si>
    <t xml:space="preserve">%</t>
  </si>
  <si>
    <t xml:space="preserve">-535074654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</si>
  <si>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</si>
  <si>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</si>
  <si>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</si>
  <si>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</si>
  <si>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82</t>
  </si>
  <si>
    <t xml:space="preserve">034002000</t>
  </si>
  <si>
    <t xml:space="preserve">Zabezpečení staveniště</t>
  </si>
  <si>
    <t xml:space="preserve">149873960</t>
  </si>
  <si>
    <t xml:space="preserve">VRN4</t>
  </si>
  <si>
    <t xml:space="preserve">Inženýrská činnost</t>
  </si>
  <si>
    <t xml:space="preserve">83</t>
  </si>
  <si>
    <t xml:space="preserve">043002000</t>
  </si>
  <si>
    <t xml:space="preserve">Zkoušky a ostatní měření</t>
  </si>
  <si>
    <t xml:space="preserve">-1671367987</t>
  </si>
  <si>
    <t xml:space="preserve">84</t>
  </si>
  <si>
    <t xml:space="preserve">045002000</t>
  </si>
  <si>
    <t xml:space="preserve">Kompletační a koordinační činnost</t>
  </si>
  <si>
    <t xml:space="preserve">462334563</t>
  </si>
  <si>
    <t xml:space="preserve">VRN6</t>
  </si>
  <si>
    <t xml:space="preserve">Územní vlivy</t>
  </si>
  <si>
    <t xml:space="preserve">85</t>
  </si>
  <si>
    <t xml:space="preserve">065002000</t>
  </si>
  <si>
    <t xml:space="preserve">Mimostaveništní doprava materiálů</t>
  </si>
  <si>
    <t xml:space="preserve">1530540566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</si>
</sst>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6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7"/>
      <color rgb="FF969696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 t="s">
        <v>25</v>
      </c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26</v>
      </c>
      <c r="AK11" s="15" t="s">
        <v>27</v>
      </c>
      <c r="AN11" s="16" t="s">
        <v>28</v>
      </c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29</v>
      </c>
      <c r="AK13" s="15" t="s">
        <v>24</v>
      </c>
      <c r="AN13" s="18" t="s">
        <v>30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30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27</v>
      </c>
      <c r="AN14" s="18" t="s">
        <v>30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31</v>
      </c>
      <c r="AK16" s="15" t="s">
        <v>24</v>
      </c>
      <c r="AN16" s="16" t="s">
        <v>32</v>
      </c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33</v>
      </c>
      <c r="AK17" s="15" t="s">
        <v>27</v>
      </c>
      <c r="AN17" s="16" t="s">
        <v>34</v>
      </c>
      <c r="AR17" s="6"/>
      <c r="BE17" s="12"/>
      <c r="BS17" s="3" t="s">
        <v>35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36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20</v>
      </c>
      <c r="AK20" s="15" t="s">
        <v>27</v>
      </c>
      <c r="AN20" s="16"/>
      <c r="AR20" s="6"/>
      <c r="BE20" s="12"/>
      <c r="BS20" s="3" t="s">
        <v>35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37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38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39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40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41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42</v>
      </c>
      <c r="F29" s="15" t="s">
        <v>43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44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45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46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47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49</v>
      </c>
      <c r="U35" s="35"/>
      <c r="V35" s="35"/>
      <c r="W35" s="35"/>
      <c r="X35" s="37" t="s">
        <v>50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53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54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53</v>
      </c>
      <c r="AI60" s="25"/>
      <c r="AJ60" s="25"/>
      <c r="AK60" s="25"/>
      <c r="AL60" s="25"/>
      <c r="AM60" s="42" t="s">
        <v>54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55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56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53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54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53</v>
      </c>
      <c r="AI75" s="25"/>
      <c r="AJ75" s="25"/>
      <c r="AK75" s="25"/>
      <c r="AL75" s="25"/>
      <c r="AM75" s="42" t="s">
        <v>54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57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0000004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výtlačného potrubí plaveckého bazénu Lázeňské a relaxační centrum Rašínova, Brno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 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6.4.2021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STAREZ - SPORT, a.s.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31</v>
      </c>
      <c r="AJ89" s="22"/>
      <c r="AK89" s="22"/>
      <c r="AL89" s="22"/>
      <c r="AM89" s="56" t="str">
        <f aca="false">IF(E17="","",E17)</f>
        <v>Michal Pospíšil</v>
      </c>
      <c r="AN89" s="56"/>
      <c r="AO89" s="56"/>
      <c r="AP89" s="56"/>
      <c r="AQ89" s="22"/>
      <c r="AR89" s="23"/>
      <c r="AS89" s="57" t="s">
        <v>58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29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36</v>
      </c>
      <c r="AJ90" s="22"/>
      <c r="AK90" s="22"/>
      <c r="AL90" s="22"/>
      <c r="AM90" s="56" t="str">
        <f aca="false">IF(E20="","",E20)</f>
        <v> 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59</v>
      </c>
      <c r="D92" s="62"/>
      <c r="E92" s="62"/>
      <c r="F92" s="62"/>
      <c r="G92" s="62"/>
      <c r="H92" s="63"/>
      <c r="I92" s="64" t="s">
        <v>60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61</v>
      </c>
      <c r="AH92" s="65"/>
      <c r="AI92" s="65"/>
      <c r="AJ92" s="65"/>
      <c r="AK92" s="65"/>
      <c r="AL92" s="65"/>
      <c r="AM92" s="65"/>
      <c r="AN92" s="66" t="s">
        <v>62</v>
      </c>
      <c r="AO92" s="66"/>
      <c r="AP92" s="66"/>
      <c r="AQ92" s="67" t="s">
        <v>63</v>
      </c>
      <c r="AR92" s="23"/>
      <c r="AS92" s="68" t="s">
        <v>64</v>
      </c>
      <c r="AT92" s="69" t="s">
        <v>65</v>
      </c>
      <c r="AU92" s="69" t="s">
        <v>66</v>
      </c>
      <c r="AV92" s="69" t="s">
        <v>67</v>
      </c>
      <c r="AW92" s="69" t="s">
        <v>68</v>
      </c>
      <c r="AX92" s="69" t="s">
        <v>69</v>
      </c>
      <c r="AY92" s="69" t="s">
        <v>70</v>
      </c>
      <c r="AZ92" s="69" t="s">
        <v>71</v>
      </c>
      <c r="BA92" s="69" t="s">
        <v>72</v>
      </c>
      <c r="BB92" s="69" t="s">
        <v>73</v>
      </c>
      <c r="BC92" s="69" t="s">
        <v>74</v>
      </c>
      <c r="BD92" s="70" t="s">
        <v>75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76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77</v>
      </c>
      <c r="BT94" s="85" t="s">
        <v>78</v>
      </c>
      <c r="BV94" s="85" t="s">
        <v>79</v>
      </c>
      <c r="BW94" s="85" t="s">
        <v>3</v>
      </c>
      <c r="BX94" s="85" t="s">
        <v>80</v>
      </c>
      <c r="CL94" s="85"/>
    </row>
    <row r="95" s="97" customFormat="true" ht="37.5" hidden="false" customHeight="true" outlineLevel="0" collapsed="false">
      <c r="A95" s="86" t="s">
        <v>81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'0000004 - Oprava výtlačné...'!J28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82</v>
      </c>
      <c r="AR95" s="87"/>
      <c r="AS95" s="93" t="n">
        <v>0</v>
      </c>
      <c r="AT95" s="94" t="n">
        <f aca="false">ROUND(SUM(AV95:AW95),2)</f>
        <v>0</v>
      </c>
      <c r="AU95" s="95" t="n">
        <f aca="false">'0000004 - Oprava výtlačné...'!P122</f>
        <v>0</v>
      </c>
      <c r="AV95" s="94" t="n">
        <f aca="false">'0000004 - Oprava výtlačné...'!J31</f>
        <v>0</v>
      </c>
      <c r="AW95" s="94" t="n">
        <f aca="false">'0000004 - Oprava výtlačné...'!J32</f>
        <v>0</v>
      </c>
      <c r="AX95" s="94" t="n">
        <f aca="false">'0000004 - Oprava výtlačné...'!J33</f>
        <v>0</v>
      </c>
      <c r="AY95" s="94" t="n">
        <f aca="false">'0000004 - Oprava výtlačné...'!J34</f>
        <v>0</v>
      </c>
      <c r="AZ95" s="94" t="n">
        <f aca="false">'0000004 - Oprava výtlačné...'!F31</f>
        <v>0</v>
      </c>
      <c r="BA95" s="94" t="n">
        <f aca="false">'0000004 - Oprava výtlačné...'!F32</f>
        <v>0</v>
      </c>
      <c r="BB95" s="94" t="n">
        <f aca="false">'0000004 - Oprava výtlačné...'!F33</f>
        <v>0</v>
      </c>
      <c r="BC95" s="94" t="n">
        <f aca="false">'0000004 - Oprava výtlačné...'!F34</f>
        <v>0</v>
      </c>
      <c r="BD95" s="96" t="n">
        <f aca="false">'0000004 - Oprava výtlačné...'!F35</f>
        <v>0</v>
      </c>
      <c r="BT95" s="98" t="s">
        <v>83</v>
      </c>
      <c r="BU95" s="98" t="s">
        <v>84</v>
      </c>
      <c r="BV95" s="98" t="s">
        <v>79</v>
      </c>
      <c r="BW95" s="98" t="s">
        <v>3</v>
      </c>
      <c r="BX95" s="98" t="s">
        <v>80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0000004 - Oprava výtlačné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21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85</v>
      </c>
    </row>
    <row r="4" customFormat="false" ht="24.95" hidden="false" customHeight="true" outlineLevel="0" collapsed="false">
      <c r="B4" s="6"/>
      <c r="D4" s="7" t="s">
        <v>86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30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6.4.2021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 t="s">
        <v>25</v>
      </c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26</v>
      </c>
      <c r="F13" s="22"/>
      <c r="G13" s="22"/>
      <c r="H13" s="22"/>
      <c r="I13" s="15" t="s">
        <v>27</v>
      </c>
      <c r="J13" s="16" t="s">
        <v>28</v>
      </c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29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27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31</v>
      </c>
      <c r="E18" s="22"/>
      <c r="F18" s="22"/>
      <c r="G18" s="22"/>
      <c r="H18" s="22"/>
      <c r="I18" s="15" t="s">
        <v>24</v>
      </c>
      <c r="J18" s="16" t="s">
        <v>32</v>
      </c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33</v>
      </c>
      <c r="F19" s="22"/>
      <c r="G19" s="22"/>
      <c r="H19" s="22"/>
      <c r="I19" s="15" t="s">
        <v>27</v>
      </c>
      <c r="J19" s="16" t="s">
        <v>34</v>
      </c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36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20</v>
      </c>
      <c r="F22" s="22"/>
      <c r="G22" s="22"/>
      <c r="H22" s="22"/>
      <c r="I22" s="15" t="s">
        <v>27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37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38</v>
      </c>
      <c r="E28" s="22"/>
      <c r="F28" s="22"/>
      <c r="G28" s="22"/>
      <c r="H28" s="22"/>
      <c r="I28" s="22"/>
      <c r="J28" s="108" t="n">
        <f aca="false">ROUND(J122,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40</v>
      </c>
      <c r="G30" s="22"/>
      <c r="H30" s="22"/>
      <c r="I30" s="109" t="s">
        <v>39</v>
      </c>
      <c r="J30" s="109" t="s">
        <v>41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42</v>
      </c>
      <c r="E31" s="15" t="s">
        <v>43</v>
      </c>
      <c r="F31" s="111" t="n">
        <f aca="false">ROUND((SUM(BE122:BE218)),  2)</f>
        <v>0</v>
      </c>
      <c r="G31" s="22"/>
      <c r="H31" s="22"/>
      <c r="I31" s="112" t="n">
        <v>0.21</v>
      </c>
      <c r="J31" s="111" t="n">
        <f aca="false">ROUND(((SUM(BE122:BE218))*I31),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44</v>
      </c>
      <c r="F32" s="111" t="n">
        <f aca="false">ROUND((SUM(BF122:BF218)),  2)</f>
        <v>0</v>
      </c>
      <c r="G32" s="22"/>
      <c r="H32" s="22"/>
      <c r="I32" s="112" t="n">
        <v>0.15</v>
      </c>
      <c r="J32" s="111" t="n">
        <f aca="false">ROUND(((SUM(BF122:BF218))*I32),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45</v>
      </c>
      <c r="F33" s="111" t="n">
        <f aca="false">ROUND((SUM(BG122:BG218)),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46</v>
      </c>
      <c r="F34" s="111" t="n">
        <f aca="false">ROUND((SUM(BH122:BH218)),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47</v>
      </c>
      <c r="F35" s="111" t="n">
        <f aca="false">ROUND((SUM(BI122:BI218)),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48</v>
      </c>
      <c r="E37" s="63"/>
      <c r="F37" s="63"/>
      <c r="G37" s="115" t="s">
        <v>49</v>
      </c>
      <c r="H37" s="116" t="s">
        <v>50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53</v>
      </c>
      <c r="E61" s="25"/>
      <c r="F61" s="119" t="s">
        <v>54</v>
      </c>
      <c r="G61" s="42" t="s">
        <v>53</v>
      </c>
      <c r="H61" s="25"/>
      <c r="I61" s="25"/>
      <c r="J61" s="120" t="s">
        <v>54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55</v>
      </c>
      <c r="E65" s="43"/>
      <c r="F65" s="43"/>
      <c r="G65" s="40" t="s">
        <v>56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53</v>
      </c>
      <c r="E76" s="25"/>
      <c r="F76" s="119" t="s">
        <v>54</v>
      </c>
      <c r="G76" s="42" t="s">
        <v>53</v>
      </c>
      <c r="H76" s="25"/>
      <c r="I76" s="25"/>
      <c r="J76" s="120" t="s">
        <v>54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87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30" hidden="false" customHeight="true" outlineLevel="0" collapsed="false">
      <c r="A85" s="22"/>
      <c r="B85" s="23"/>
      <c r="C85" s="22"/>
      <c r="D85" s="22"/>
      <c r="E85" s="100" t="str">
        <f aca="false">E7</f>
        <v>Oprava výtlačného potrubí plaveckého bazénu Lázeňské a relaxační centrum Rašínova, Brno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 </v>
      </c>
      <c r="G87" s="22"/>
      <c r="H87" s="22"/>
      <c r="I87" s="15" t="s">
        <v>21</v>
      </c>
      <c r="J87" s="101" t="str">
        <f aca="false">IF(J10="","",J10)</f>
        <v>6.4.2021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STAREZ - SPORT, a.s.</v>
      </c>
      <c r="G89" s="22"/>
      <c r="H89" s="22"/>
      <c r="I89" s="15" t="s">
        <v>31</v>
      </c>
      <c r="J89" s="121" t="str">
        <f aca="false">E19</f>
        <v>Michal Pospíšil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29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36</v>
      </c>
      <c r="J90" s="121" t="str">
        <f aca="false">E22</f>
        <v> 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88</v>
      </c>
      <c r="D92" s="113"/>
      <c r="E92" s="113"/>
      <c r="F92" s="113"/>
      <c r="G92" s="113"/>
      <c r="H92" s="113"/>
      <c r="I92" s="113"/>
      <c r="J92" s="123" t="s">
        <v>89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90</v>
      </c>
      <c r="D94" s="22"/>
      <c r="E94" s="22"/>
      <c r="F94" s="22"/>
      <c r="G94" s="22"/>
      <c r="H94" s="22"/>
      <c r="I94" s="22"/>
      <c r="J94" s="108" t="n">
        <f aca="false">J122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91</v>
      </c>
    </row>
    <row r="95" s="125" customFormat="true" ht="24.95" hidden="false" customHeight="true" outlineLevel="0" collapsed="false">
      <c r="B95" s="126"/>
      <c r="D95" s="127" t="s">
        <v>92</v>
      </c>
      <c r="E95" s="128"/>
      <c r="F95" s="128"/>
      <c r="G95" s="128"/>
      <c r="H95" s="128"/>
      <c r="I95" s="128"/>
      <c r="J95" s="129" t="n">
        <f aca="false">J123</f>
        <v>0</v>
      </c>
      <c r="L95" s="126"/>
    </row>
    <row r="96" s="130" customFormat="true" ht="19.95" hidden="false" customHeight="true" outlineLevel="0" collapsed="false">
      <c r="B96" s="131"/>
      <c r="D96" s="132" t="s">
        <v>93</v>
      </c>
      <c r="E96" s="133"/>
      <c r="F96" s="133"/>
      <c r="G96" s="133"/>
      <c r="H96" s="133"/>
      <c r="I96" s="133"/>
      <c r="J96" s="134" t="n">
        <f aca="false">J124</f>
        <v>0</v>
      </c>
      <c r="L96" s="131"/>
    </row>
    <row r="97" s="130" customFormat="true" ht="19.95" hidden="false" customHeight="true" outlineLevel="0" collapsed="false">
      <c r="B97" s="131"/>
      <c r="D97" s="132" t="s">
        <v>94</v>
      </c>
      <c r="E97" s="133"/>
      <c r="F97" s="133"/>
      <c r="G97" s="133"/>
      <c r="H97" s="133"/>
      <c r="I97" s="133"/>
      <c r="J97" s="134" t="n">
        <f aca="false">J137</f>
        <v>0</v>
      </c>
      <c r="L97" s="131"/>
    </row>
    <row r="98" s="130" customFormat="true" ht="19.95" hidden="false" customHeight="true" outlineLevel="0" collapsed="false">
      <c r="B98" s="131"/>
      <c r="D98" s="132" t="s">
        <v>95</v>
      </c>
      <c r="E98" s="133"/>
      <c r="F98" s="133"/>
      <c r="G98" s="133"/>
      <c r="H98" s="133"/>
      <c r="I98" s="133"/>
      <c r="J98" s="134" t="n">
        <f aca="false">J196</f>
        <v>0</v>
      </c>
      <c r="L98" s="131"/>
    </row>
    <row r="99" s="125" customFormat="true" ht="24.95" hidden="false" customHeight="true" outlineLevel="0" collapsed="false">
      <c r="B99" s="126"/>
      <c r="D99" s="127" t="s">
        <v>96</v>
      </c>
      <c r="E99" s="128"/>
      <c r="F99" s="128"/>
      <c r="G99" s="128"/>
      <c r="H99" s="128"/>
      <c r="I99" s="128"/>
      <c r="J99" s="129" t="n">
        <f aca="false">J198</f>
        <v>0</v>
      </c>
      <c r="L99" s="126"/>
    </row>
    <row r="100" s="130" customFormat="true" ht="19.95" hidden="false" customHeight="true" outlineLevel="0" collapsed="false">
      <c r="B100" s="131"/>
      <c r="D100" s="132" t="s">
        <v>97</v>
      </c>
      <c r="E100" s="133"/>
      <c r="F100" s="133"/>
      <c r="G100" s="133"/>
      <c r="H100" s="133"/>
      <c r="I100" s="133"/>
      <c r="J100" s="134" t="n">
        <f aca="false">J199</f>
        <v>0</v>
      </c>
      <c r="L100" s="131"/>
    </row>
    <row r="101" s="125" customFormat="true" ht="24.95" hidden="false" customHeight="true" outlineLevel="0" collapsed="false">
      <c r="B101" s="126"/>
      <c r="D101" s="127" t="s">
        <v>98</v>
      </c>
      <c r="E101" s="128"/>
      <c r="F101" s="128"/>
      <c r="G101" s="128"/>
      <c r="H101" s="128"/>
      <c r="I101" s="128"/>
      <c r="J101" s="129" t="n">
        <f aca="false">J211</f>
        <v>0</v>
      </c>
      <c r="L101" s="126"/>
    </row>
    <row r="102" s="130" customFormat="true" ht="19.95" hidden="false" customHeight="true" outlineLevel="0" collapsed="false">
      <c r="B102" s="131"/>
      <c r="D102" s="132" t="s">
        <v>99</v>
      </c>
      <c r="E102" s="133"/>
      <c r="F102" s="133"/>
      <c r="G102" s="133"/>
      <c r="H102" s="133"/>
      <c r="I102" s="133"/>
      <c r="J102" s="134" t="n">
        <f aca="false">J212</f>
        <v>0</v>
      </c>
      <c r="L102" s="131"/>
    </row>
    <row r="103" s="130" customFormat="true" ht="19.95" hidden="false" customHeight="true" outlineLevel="0" collapsed="false">
      <c r="B103" s="131"/>
      <c r="D103" s="132" t="s">
        <v>100</v>
      </c>
      <c r="E103" s="133"/>
      <c r="F103" s="133"/>
      <c r="G103" s="133"/>
      <c r="H103" s="133"/>
      <c r="I103" s="133"/>
      <c r="J103" s="134" t="n">
        <f aca="false">J214</f>
        <v>0</v>
      </c>
      <c r="L103" s="131"/>
    </row>
    <row r="104" s="130" customFormat="true" ht="19.95" hidden="false" customHeight="true" outlineLevel="0" collapsed="false">
      <c r="B104" s="131"/>
      <c r="D104" s="132" t="s">
        <v>101</v>
      </c>
      <c r="E104" s="133"/>
      <c r="F104" s="133"/>
      <c r="G104" s="133"/>
      <c r="H104" s="133"/>
      <c r="I104" s="133"/>
      <c r="J104" s="134" t="n">
        <f aca="false">J217</f>
        <v>0</v>
      </c>
      <c r="L104" s="131"/>
    </row>
    <row r="105" s="27" customFormat="true" ht="21.85" hidden="false" customHeight="true" outlineLevel="0" collapsed="false">
      <c r="A105" s="22"/>
      <c r="B105" s="23"/>
      <c r="C105" s="22"/>
      <c r="D105" s="22"/>
      <c r="E105" s="22"/>
      <c r="F105" s="22"/>
      <c r="G105" s="22"/>
      <c r="H105" s="22"/>
      <c r="I105" s="22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6.95" hidden="false" customHeight="true" outlineLevel="0" collapsed="false">
      <c r="A106" s="22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10" s="27" customFormat="true" ht="6.95" hidden="false" customHeight="true" outlineLevel="0" collapsed="false">
      <c r="A110" s="22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24.95" hidden="false" customHeight="true" outlineLevel="0" collapsed="false">
      <c r="A111" s="22"/>
      <c r="B111" s="23"/>
      <c r="C111" s="7" t="s">
        <v>102</v>
      </c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15</v>
      </c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30" hidden="false" customHeight="true" outlineLevel="0" collapsed="false">
      <c r="A114" s="22"/>
      <c r="B114" s="23"/>
      <c r="C114" s="22"/>
      <c r="D114" s="22"/>
      <c r="E114" s="100" t="str">
        <f aca="false">E7</f>
        <v>Oprava výtlačného potrubí plaveckého bazénu Lázeňské a relaxační centrum Rašínova, Brno</v>
      </c>
      <c r="F114" s="100"/>
      <c r="G114" s="100"/>
      <c r="H114" s="100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F10</f>
        <v> </v>
      </c>
      <c r="G116" s="22"/>
      <c r="H116" s="22"/>
      <c r="I116" s="15" t="s">
        <v>21</v>
      </c>
      <c r="J116" s="101" t="str">
        <f aca="false">IF(J10="","",J10)</f>
        <v>6.4.2021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5.15" hidden="false" customHeight="true" outlineLevel="0" collapsed="false">
      <c r="A118" s="22"/>
      <c r="B118" s="23"/>
      <c r="C118" s="15" t="s">
        <v>23</v>
      </c>
      <c r="D118" s="22"/>
      <c r="E118" s="22"/>
      <c r="F118" s="16" t="str">
        <f aca="false">E13</f>
        <v>STAREZ - SPORT, a.s.</v>
      </c>
      <c r="G118" s="22"/>
      <c r="H118" s="22"/>
      <c r="I118" s="15" t="s">
        <v>31</v>
      </c>
      <c r="J118" s="121" t="str">
        <f aca="false">E19</f>
        <v>Michal Pospíšil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29</v>
      </c>
      <c r="D119" s="22"/>
      <c r="E119" s="22"/>
      <c r="F119" s="16" t="str">
        <f aca="false">IF(E16="","",E16)</f>
        <v>Vyplň údaj</v>
      </c>
      <c r="G119" s="22"/>
      <c r="H119" s="22"/>
      <c r="I119" s="15" t="s">
        <v>36</v>
      </c>
      <c r="J119" s="121" t="str">
        <f aca="false">E22</f>
        <v> 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42" customFormat="true" ht="29.3" hidden="false" customHeight="true" outlineLevel="0" collapsed="false">
      <c r="A121" s="135"/>
      <c r="B121" s="136"/>
      <c r="C121" s="137" t="s">
        <v>103</v>
      </c>
      <c r="D121" s="138" t="s">
        <v>63</v>
      </c>
      <c r="E121" s="138" t="s">
        <v>59</v>
      </c>
      <c r="F121" s="138" t="s">
        <v>60</v>
      </c>
      <c r="G121" s="138" t="s">
        <v>104</v>
      </c>
      <c r="H121" s="138" t="s">
        <v>105</v>
      </c>
      <c r="I121" s="138" t="s">
        <v>106</v>
      </c>
      <c r="J121" s="139" t="s">
        <v>89</v>
      </c>
      <c r="K121" s="140" t="s">
        <v>107</v>
      </c>
      <c r="L121" s="141"/>
      <c r="M121" s="68"/>
      <c r="N121" s="69" t="s">
        <v>42</v>
      </c>
      <c r="O121" s="69" t="s">
        <v>108</v>
      </c>
      <c r="P121" s="69" t="s">
        <v>109</v>
      </c>
      <c r="Q121" s="69" t="s">
        <v>110</v>
      </c>
      <c r="R121" s="69" t="s">
        <v>111</v>
      </c>
      <c r="S121" s="69" t="s">
        <v>112</v>
      </c>
      <c r="T121" s="70" t="s">
        <v>113</v>
      </c>
      <c r="U121" s="135"/>
      <c r="V121" s="135"/>
      <c r="W121" s="135"/>
      <c r="X121" s="135"/>
      <c r="Y121" s="135"/>
      <c r="Z121" s="135"/>
      <c r="AA121" s="135"/>
      <c r="AB121" s="135"/>
      <c r="AC121" s="135"/>
      <c r="AD121" s="135"/>
      <c r="AE121" s="135"/>
    </row>
    <row r="122" s="27" customFormat="true" ht="22.8" hidden="false" customHeight="true" outlineLevel="0" collapsed="false">
      <c r="A122" s="22"/>
      <c r="B122" s="23"/>
      <c r="C122" s="76" t="s">
        <v>114</v>
      </c>
      <c r="D122" s="22"/>
      <c r="E122" s="22"/>
      <c r="F122" s="22"/>
      <c r="G122" s="22"/>
      <c r="H122" s="22"/>
      <c r="I122" s="22"/>
      <c r="J122" s="143" t="n">
        <f aca="false">BK122</f>
        <v>0</v>
      </c>
      <c r="K122" s="22"/>
      <c r="L122" s="23"/>
      <c r="M122" s="71"/>
      <c r="N122" s="58"/>
      <c r="O122" s="72"/>
      <c r="P122" s="144" t="n">
        <f aca="false">P123+P198+P211</f>
        <v>0</v>
      </c>
      <c r="Q122" s="72"/>
      <c r="R122" s="144" t="n">
        <f aca="false">R123+R198+R211</f>
        <v>0</v>
      </c>
      <c r="S122" s="72"/>
      <c r="T122" s="145" t="n">
        <f aca="false">T123+T198+T211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77</v>
      </c>
      <c r="AU122" s="3" t="s">
        <v>91</v>
      </c>
      <c r="BK122" s="146" t="n">
        <f aca="false">BK123+BK198+BK211</f>
        <v>0</v>
      </c>
    </row>
    <row r="123" s="147" customFormat="true" ht="25.9" hidden="false" customHeight="true" outlineLevel="0" collapsed="false">
      <c r="B123" s="148"/>
      <c r="D123" s="149" t="s">
        <v>77</v>
      </c>
      <c r="E123" s="150" t="s">
        <v>115</v>
      </c>
      <c r="F123" s="150" t="s">
        <v>116</v>
      </c>
      <c r="I123" s="151"/>
      <c r="J123" s="152" t="n">
        <f aca="false">BK123</f>
        <v>0</v>
      </c>
      <c r="L123" s="148"/>
      <c r="M123" s="153"/>
      <c r="N123" s="154"/>
      <c r="O123" s="154"/>
      <c r="P123" s="155" t="n">
        <f aca="false">P124+P137+P196</f>
        <v>0</v>
      </c>
      <c r="Q123" s="154"/>
      <c r="R123" s="155" t="n">
        <f aca="false">R124+R137+R196</f>
        <v>0</v>
      </c>
      <c r="S123" s="154"/>
      <c r="T123" s="156" t="n">
        <f aca="false">T124+T137+T196</f>
        <v>0</v>
      </c>
      <c r="AR123" s="149" t="s">
        <v>83</v>
      </c>
      <c r="AT123" s="157" t="s">
        <v>77</v>
      </c>
      <c r="AU123" s="157" t="s">
        <v>78</v>
      </c>
      <c r="AY123" s="149" t="s">
        <v>117</v>
      </c>
      <c r="BK123" s="158" t="n">
        <f aca="false">BK124+BK137+BK196</f>
        <v>0</v>
      </c>
    </row>
    <row r="124" s="147" customFormat="true" ht="22.8" hidden="false" customHeight="true" outlineLevel="0" collapsed="false">
      <c r="B124" s="148"/>
      <c r="D124" s="149" t="s">
        <v>77</v>
      </c>
      <c r="E124" s="159" t="s">
        <v>118</v>
      </c>
      <c r="F124" s="159" t="s">
        <v>119</v>
      </c>
      <c r="I124" s="151"/>
      <c r="J124" s="160" t="n">
        <f aca="false">BK124</f>
        <v>0</v>
      </c>
      <c r="L124" s="148"/>
      <c r="M124" s="153"/>
      <c r="N124" s="154"/>
      <c r="O124" s="154"/>
      <c r="P124" s="155" t="n">
        <f aca="false">SUM(P125:P136)</f>
        <v>0</v>
      </c>
      <c r="Q124" s="154"/>
      <c r="R124" s="155" t="n">
        <f aca="false">SUM(R125:R136)</f>
        <v>0</v>
      </c>
      <c r="S124" s="154"/>
      <c r="T124" s="156" t="n">
        <f aca="false">SUM(T125:T136)</f>
        <v>0</v>
      </c>
      <c r="AR124" s="149" t="s">
        <v>83</v>
      </c>
      <c r="AT124" s="157" t="s">
        <v>77</v>
      </c>
      <c r="AU124" s="157" t="s">
        <v>83</v>
      </c>
      <c r="AY124" s="149" t="s">
        <v>117</v>
      </c>
      <c r="BK124" s="158" t="n">
        <f aca="false">SUM(BK125:BK136)</f>
        <v>0</v>
      </c>
    </row>
    <row r="125" s="27" customFormat="true" ht="24.15" hidden="false" customHeight="true" outlineLevel="0" collapsed="false">
      <c r="A125" s="22"/>
      <c r="B125" s="161"/>
      <c r="C125" s="162" t="s">
        <v>83</v>
      </c>
      <c r="D125" s="162" t="s">
        <v>120</v>
      </c>
      <c r="E125" s="163" t="s">
        <v>121</v>
      </c>
      <c r="F125" s="164" t="s">
        <v>122</v>
      </c>
      <c r="G125" s="165" t="s">
        <v>123</v>
      </c>
      <c r="H125" s="166" t="n">
        <v>1</v>
      </c>
      <c r="I125" s="167"/>
      <c r="J125" s="168" t="n">
        <f aca="false">ROUND(I125*H125,2)</f>
        <v>0</v>
      </c>
      <c r="K125" s="169"/>
      <c r="L125" s="23"/>
      <c r="M125" s="170"/>
      <c r="N125" s="171" t="s">
        <v>43</v>
      </c>
      <c r="O125" s="60"/>
      <c r="P125" s="172" t="n">
        <f aca="false">O125*H125</f>
        <v>0</v>
      </c>
      <c r="Q125" s="172" t="n">
        <v>0</v>
      </c>
      <c r="R125" s="172" t="n">
        <f aca="false">Q125*H125</f>
        <v>0</v>
      </c>
      <c r="S125" s="172" t="n">
        <v>0</v>
      </c>
      <c r="T125" s="173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74" t="s">
        <v>124</v>
      </c>
      <c r="AT125" s="174" t="s">
        <v>120</v>
      </c>
      <c r="AU125" s="174" t="s">
        <v>85</v>
      </c>
      <c r="AY125" s="3" t="s">
        <v>117</v>
      </c>
      <c r="BE125" s="175" t="n">
        <f aca="false">IF(N125="základní",J125,0)</f>
        <v>0</v>
      </c>
      <c r="BF125" s="175" t="n">
        <f aca="false">IF(N125="snížená",J125,0)</f>
        <v>0</v>
      </c>
      <c r="BG125" s="175" t="n">
        <f aca="false">IF(N125="zákl. přenesená",J125,0)</f>
        <v>0</v>
      </c>
      <c r="BH125" s="175" t="n">
        <f aca="false">IF(N125="sníž. přenesená",J125,0)</f>
        <v>0</v>
      </c>
      <c r="BI125" s="175" t="n">
        <f aca="false">IF(N125="nulová",J125,0)</f>
        <v>0</v>
      </c>
      <c r="BJ125" s="3" t="s">
        <v>83</v>
      </c>
      <c r="BK125" s="175" t="n">
        <f aca="false">ROUND(I125*H125,2)</f>
        <v>0</v>
      </c>
      <c r="BL125" s="3" t="s">
        <v>124</v>
      </c>
      <c r="BM125" s="174" t="s">
        <v>125</v>
      </c>
    </row>
    <row r="126" s="27" customFormat="true" ht="24.6" hidden="false" customHeight="true" outlineLevel="0" collapsed="false">
      <c r="A126" s="22"/>
      <c r="B126" s="161"/>
      <c r="C126" s="162" t="s">
        <v>85</v>
      </c>
      <c r="D126" s="162" t="s">
        <v>120</v>
      </c>
      <c r="E126" s="163" t="s">
        <v>126</v>
      </c>
      <c r="F126" s="164" t="s">
        <v>127</v>
      </c>
      <c r="G126" s="165" t="s">
        <v>123</v>
      </c>
      <c r="H126" s="166" t="n">
        <v>1</v>
      </c>
      <c r="I126" s="167"/>
      <c r="J126" s="168" t="n">
        <f aca="false">ROUND(I126*H126,2)</f>
        <v>0</v>
      </c>
      <c r="K126" s="169"/>
      <c r="L126" s="23"/>
      <c r="M126" s="170"/>
      <c r="N126" s="171" t="s">
        <v>43</v>
      </c>
      <c r="O126" s="60"/>
      <c r="P126" s="172" t="n">
        <f aca="false">O126*H126</f>
        <v>0</v>
      </c>
      <c r="Q126" s="172" t="n">
        <v>0</v>
      </c>
      <c r="R126" s="172" t="n">
        <f aca="false">Q126*H126</f>
        <v>0</v>
      </c>
      <c r="S126" s="172" t="n">
        <v>0</v>
      </c>
      <c r="T126" s="173" t="n">
        <f aca="false">S126*H126</f>
        <v>0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174" t="s">
        <v>124</v>
      </c>
      <c r="AT126" s="174" t="s">
        <v>120</v>
      </c>
      <c r="AU126" s="174" t="s">
        <v>85</v>
      </c>
      <c r="AY126" s="3" t="s">
        <v>117</v>
      </c>
      <c r="BE126" s="175" t="n">
        <f aca="false">IF(N126="základní",J126,0)</f>
        <v>0</v>
      </c>
      <c r="BF126" s="175" t="n">
        <f aca="false">IF(N126="snížená",J126,0)</f>
        <v>0</v>
      </c>
      <c r="BG126" s="175" t="n">
        <f aca="false">IF(N126="zákl. přenesená",J126,0)</f>
        <v>0</v>
      </c>
      <c r="BH126" s="175" t="n">
        <f aca="false">IF(N126="sníž. přenesená",J126,0)</f>
        <v>0</v>
      </c>
      <c r="BI126" s="175" t="n">
        <f aca="false">IF(N126="nulová",J126,0)</f>
        <v>0</v>
      </c>
      <c r="BJ126" s="3" t="s">
        <v>83</v>
      </c>
      <c r="BK126" s="175" t="n">
        <f aca="false">ROUND(I126*H126,2)</f>
        <v>0</v>
      </c>
      <c r="BL126" s="3" t="s">
        <v>124</v>
      </c>
      <c r="BM126" s="174" t="s">
        <v>128</v>
      </c>
    </row>
    <row r="127" s="27" customFormat="true" ht="14.4" hidden="false" customHeight="true" outlineLevel="0" collapsed="false">
      <c r="A127" s="22"/>
      <c r="B127" s="161"/>
      <c r="C127" s="162" t="s">
        <v>129</v>
      </c>
      <c r="D127" s="162" t="s">
        <v>120</v>
      </c>
      <c r="E127" s="163" t="s">
        <v>130</v>
      </c>
      <c r="F127" s="164" t="s">
        <v>131</v>
      </c>
      <c r="G127" s="165" t="s">
        <v>123</v>
      </c>
      <c r="H127" s="166" t="n">
        <v>1</v>
      </c>
      <c r="I127" s="167"/>
      <c r="J127" s="168" t="n">
        <f aca="false">ROUND(I127*H127,2)</f>
        <v>0</v>
      </c>
      <c r="K127" s="169"/>
      <c r="L127" s="23"/>
      <c r="M127" s="170"/>
      <c r="N127" s="171" t="s">
        <v>43</v>
      </c>
      <c r="O127" s="60"/>
      <c r="P127" s="172" t="n">
        <f aca="false">O127*H127</f>
        <v>0</v>
      </c>
      <c r="Q127" s="172" t="n">
        <v>0</v>
      </c>
      <c r="R127" s="172" t="n">
        <f aca="false">Q127*H127</f>
        <v>0</v>
      </c>
      <c r="S127" s="172" t="n">
        <v>0</v>
      </c>
      <c r="T127" s="173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74" t="s">
        <v>124</v>
      </c>
      <c r="AT127" s="174" t="s">
        <v>120</v>
      </c>
      <c r="AU127" s="174" t="s">
        <v>85</v>
      </c>
      <c r="AY127" s="3" t="s">
        <v>117</v>
      </c>
      <c r="BE127" s="175" t="n">
        <f aca="false">IF(N127="základní",J127,0)</f>
        <v>0</v>
      </c>
      <c r="BF127" s="175" t="n">
        <f aca="false">IF(N127="snížená",J127,0)</f>
        <v>0</v>
      </c>
      <c r="BG127" s="175" t="n">
        <f aca="false">IF(N127="zákl. přenesená",J127,0)</f>
        <v>0</v>
      </c>
      <c r="BH127" s="175" t="n">
        <f aca="false">IF(N127="sníž. přenesená",J127,0)</f>
        <v>0</v>
      </c>
      <c r="BI127" s="175" t="n">
        <f aca="false">IF(N127="nulová",J127,0)</f>
        <v>0</v>
      </c>
      <c r="BJ127" s="3" t="s">
        <v>83</v>
      </c>
      <c r="BK127" s="175" t="n">
        <f aca="false">ROUND(I127*H127,2)</f>
        <v>0</v>
      </c>
      <c r="BL127" s="3" t="s">
        <v>124</v>
      </c>
      <c r="BM127" s="174" t="s">
        <v>132</v>
      </c>
    </row>
    <row r="128" s="27" customFormat="true" ht="37.8" hidden="false" customHeight="true" outlineLevel="0" collapsed="false">
      <c r="A128" s="22"/>
      <c r="B128" s="161"/>
      <c r="C128" s="162" t="s">
        <v>124</v>
      </c>
      <c r="D128" s="162" t="s">
        <v>120</v>
      </c>
      <c r="E128" s="163" t="s">
        <v>133</v>
      </c>
      <c r="F128" s="164" t="s">
        <v>134</v>
      </c>
      <c r="G128" s="165" t="s">
        <v>123</v>
      </c>
      <c r="H128" s="166" t="n">
        <v>1</v>
      </c>
      <c r="I128" s="167"/>
      <c r="J128" s="168" t="n">
        <f aca="false">ROUND(I128*H128,2)</f>
        <v>0</v>
      </c>
      <c r="K128" s="169"/>
      <c r="L128" s="23"/>
      <c r="M128" s="170"/>
      <c r="N128" s="171" t="s">
        <v>43</v>
      </c>
      <c r="O128" s="60"/>
      <c r="P128" s="172" t="n">
        <f aca="false">O128*H128</f>
        <v>0</v>
      </c>
      <c r="Q128" s="172" t="n">
        <v>0</v>
      </c>
      <c r="R128" s="172" t="n">
        <f aca="false">Q128*H128</f>
        <v>0</v>
      </c>
      <c r="S128" s="172" t="n">
        <v>0</v>
      </c>
      <c r="T128" s="173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74" t="s">
        <v>124</v>
      </c>
      <c r="AT128" s="174" t="s">
        <v>120</v>
      </c>
      <c r="AU128" s="174" t="s">
        <v>85</v>
      </c>
      <c r="AY128" s="3" t="s">
        <v>117</v>
      </c>
      <c r="BE128" s="175" t="n">
        <f aca="false">IF(N128="základní",J128,0)</f>
        <v>0</v>
      </c>
      <c r="BF128" s="175" t="n">
        <f aca="false">IF(N128="snížená",J128,0)</f>
        <v>0</v>
      </c>
      <c r="BG128" s="175" t="n">
        <f aca="false">IF(N128="zákl. přenesená",J128,0)</f>
        <v>0</v>
      </c>
      <c r="BH128" s="175" t="n">
        <f aca="false">IF(N128="sníž. přenesená",J128,0)</f>
        <v>0</v>
      </c>
      <c r="BI128" s="175" t="n">
        <f aca="false">IF(N128="nulová",J128,0)</f>
        <v>0</v>
      </c>
      <c r="BJ128" s="3" t="s">
        <v>83</v>
      </c>
      <c r="BK128" s="175" t="n">
        <f aca="false">ROUND(I128*H128,2)</f>
        <v>0</v>
      </c>
      <c r="BL128" s="3" t="s">
        <v>124</v>
      </c>
      <c r="BM128" s="174" t="s">
        <v>135</v>
      </c>
    </row>
    <row r="129" s="27" customFormat="true" ht="24.15" hidden="false" customHeight="true" outlineLevel="0" collapsed="false">
      <c r="A129" s="22"/>
      <c r="B129" s="161"/>
      <c r="C129" s="162" t="s">
        <v>136</v>
      </c>
      <c r="D129" s="162" t="s">
        <v>120</v>
      </c>
      <c r="E129" s="163" t="s">
        <v>137</v>
      </c>
      <c r="F129" s="164" t="s">
        <v>138</v>
      </c>
      <c r="G129" s="165" t="s">
        <v>123</v>
      </c>
      <c r="H129" s="166" t="n">
        <v>1</v>
      </c>
      <c r="I129" s="167"/>
      <c r="J129" s="168" t="n">
        <f aca="false">ROUND(I129*H129,2)</f>
        <v>0</v>
      </c>
      <c r="K129" s="169"/>
      <c r="L129" s="23"/>
      <c r="M129" s="170"/>
      <c r="N129" s="171" t="s">
        <v>43</v>
      </c>
      <c r="O129" s="60"/>
      <c r="P129" s="172" t="n">
        <f aca="false">O129*H129</f>
        <v>0</v>
      </c>
      <c r="Q129" s="172" t="n">
        <v>0</v>
      </c>
      <c r="R129" s="172" t="n">
        <f aca="false">Q129*H129</f>
        <v>0</v>
      </c>
      <c r="S129" s="172" t="n">
        <v>0</v>
      </c>
      <c r="T129" s="173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4" t="s">
        <v>124</v>
      </c>
      <c r="AT129" s="174" t="s">
        <v>120</v>
      </c>
      <c r="AU129" s="174" t="s">
        <v>85</v>
      </c>
      <c r="AY129" s="3" t="s">
        <v>117</v>
      </c>
      <c r="BE129" s="175" t="n">
        <f aca="false">IF(N129="základní",J129,0)</f>
        <v>0</v>
      </c>
      <c r="BF129" s="175" t="n">
        <f aca="false">IF(N129="snížená",J129,0)</f>
        <v>0</v>
      </c>
      <c r="BG129" s="175" t="n">
        <f aca="false">IF(N129="zákl. přenesená",J129,0)</f>
        <v>0</v>
      </c>
      <c r="BH129" s="175" t="n">
        <f aca="false">IF(N129="sníž. přenesená",J129,0)</f>
        <v>0</v>
      </c>
      <c r="BI129" s="175" t="n">
        <f aca="false">IF(N129="nulová",J129,0)</f>
        <v>0</v>
      </c>
      <c r="BJ129" s="3" t="s">
        <v>83</v>
      </c>
      <c r="BK129" s="175" t="n">
        <f aca="false">ROUND(I129*H129,2)</f>
        <v>0</v>
      </c>
      <c r="BL129" s="3" t="s">
        <v>124</v>
      </c>
      <c r="BM129" s="174" t="s">
        <v>139</v>
      </c>
    </row>
    <row r="130" s="27" customFormat="true" ht="24.15" hidden="false" customHeight="true" outlineLevel="0" collapsed="false">
      <c r="A130" s="22"/>
      <c r="B130" s="161"/>
      <c r="C130" s="162" t="s">
        <v>118</v>
      </c>
      <c r="D130" s="162" t="s">
        <v>120</v>
      </c>
      <c r="E130" s="163" t="s">
        <v>140</v>
      </c>
      <c r="F130" s="164" t="s">
        <v>141</v>
      </c>
      <c r="G130" s="165" t="s">
        <v>142</v>
      </c>
      <c r="H130" s="166" t="n">
        <v>6</v>
      </c>
      <c r="I130" s="167"/>
      <c r="J130" s="168" t="n">
        <f aca="false">ROUND(I130*H130,2)</f>
        <v>0</v>
      </c>
      <c r="K130" s="169"/>
      <c r="L130" s="23"/>
      <c r="M130" s="170"/>
      <c r="N130" s="171" t="s">
        <v>43</v>
      </c>
      <c r="O130" s="60"/>
      <c r="P130" s="172" t="n">
        <f aca="false">O130*H130</f>
        <v>0</v>
      </c>
      <c r="Q130" s="172" t="n">
        <v>0</v>
      </c>
      <c r="R130" s="172" t="n">
        <f aca="false">Q130*H130</f>
        <v>0</v>
      </c>
      <c r="S130" s="172" t="n">
        <v>0</v>
      </c>
      <c r="T130" s="173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74" t="s">
        <v>124</v>
      </c>
      <c r="AT130" s="174" t="s">
        <v>120</v>
      </c>
      <c r="AU130" s="174" t="s">
        <v>85</v>
      </c>
      <c r="AY130" s="3" t="s">
        <v>117</v>
      </c>
      <c r="BE130" s="175" t="n">
        <f aca="false">IF(N130="základní",J130,0)</f>
        <v>0</v>
      </c>
      <c r="BF130" s="175" t="n">
        <f aca="false">IF(N130="snížená",J130,0)</f>
        <v>0</v>
      </c>
      <c r="BG130" s="175" t="n">
        <f aca="false">IF(N130="zákl. přenesená",J130,0)</f>
        <v>0</v>
      </c>
      <c r="BH130" s="175" t="n">
        <f aca="false">IF(N130="sníž. přenesená",J130,0)</f>
        <v>0</v>
      </c>
      <c r="BI130" s="175" t="n">
        <f aca="false">IF(N130="nulová",J130,0)</f>
        <v>0</v>
      </c>
      <c r="BJ130" s="3" t="s">
        <v>83</v>
      </c>
      <c r="BK130" s="175" t="n">
        <f aca="false">ROUND(I130*H130,2)</f>
        <v>0</v>
      </c>
      <c r="BL130" s="3" t="s">
        <v>124</v>
      </c>
      <c r="BM130" s="174" t="s">
        <v>143</v>
      </c>
    </row>
    <row r="131" s="27" customFormat="true" ht="14.4" hidden="false" customHeight="true" outlineLevel="0" collapsed="false">
      <c r="A131" s="22"/>
      <c r="B131" s="161"/>
      <c r="C131" s="162" t="s">
        <v>144</v>
      </c>
      <c r="D131" s="162" t="s">
        <v>120</v>
      </c>
      <c r="E131" s="163" t="s">
        <v>145</v>
      </c>
      <c r="F131" s="164" t="s">
        <v>146</v>
      </c>
      <c r="G131" s="165" t="s">
        <v>142</v>
      </c>
      <c r="H131" s="166" t="n">
        <v>2.4</v>
      </c>
      <c r="I131" s="167"/>
      <c r="J131" s="168" t="n">
        <f aca="false">ROUND(I131*H131,2)</f>
        <v>0</v>
      </c>
      <c r="K131" s="169"/>
      <c r="L131" s="23"/>
      <c r="M131" s="170"/>
      <c r="N131" s="171" t="s">
        <v>43</v>
      </c>
      <c r="O131" s="60"/>
      <c r="P131" s="172" t="n">
        <f aca="false">O131*H131</f>
        <v>0</v>
      </c>
      <c r="Q131" s="172" t="n">
        <v>0</v>
      </c>
      <c r="R131" s="172" t="n">
        <f aca="false">Q131*H131</f>
        <v>0</v>
      </c>
      <c r="S131" s="172" t="n">
        <v>0</v>
      </c>
      <c r="T131" s="173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74" t="s">
        <v>124</v>
      </c>
      <c r="AT131" s="174" t="s">
        <v>120</v>
      </c>
      <c r="AU131" s="174" t="s">
        <v>85</v>
      </c>
      <c r="AY131" s="3" t="s">
        <v>117</v>
      </c>
      <c r="BE131" s="175" t="n">
        <f aca="false">IF(N131="základní",J131,0)</f>
        <v>0</v>
      </c>
      <c r="BF131" s="175" t="n">
        <f aca="false">IF(N131="snížená",J131,0)</f>
        <v>0</v>
      </c>
      <c r="BG131" s="175" t="n">
        <f aca="false">IF(N131="zákl. přenesená",J131,0)</f>
        <v>0</v>
      </c>
      <c r="BH131" s="175" t="n">
        <f aca="false">IF(N131="sníž. přenesená",J131,0)</f>
        <v>0</v>
      </c>
      <c r="BI131" s="175" t="n">
        <f aca="false">IF(N131="nulová",J131,0)</f>
        <v>0</v>
      </c>
      <c r="BJ131" s="3" t="s">
        <v>83</v>
      </c>
      <c r="BK131" s="175" t="n">
        <f aca="false">ROUND(I131*H131,2)</f>
        <v>0</v>
      </c>
      <c r="BL131" s="3" t="s">
        <v>124</v>
      </c>
      <c r="BM131" s="174" t="s">
        <v>147</v>
      </c>
    </row>
    <row r="132" s="27" customFormat="true" ht="14.4" hidden="false" customHeight="true" outlineLevel="0" collapsed="false">
      <c r="A132" s="22"/>
      <c r="B132" s="161"/>
      <c r="C132" s="162" t="s">
        <v>148</v>
      </c>
      <c r="D132" s="162" t="s">
        <v>120</v>
      </c>
      <c r="E132" s="163" t="s">
        <v>149</v>
      </c>
      <c r="F132" s="164" t="s">
        <v>150</v>
      </c>
      <c r="G132" s="165" t="s">
        <v>123</v>
      </c>
      <c r="H132" s="166" t="n">
        <v>1</v>
      </c>
      <c r="I132" s="167"/>
      <c r="J132" s="168" t="n">
        <f aca="false">ROUND(I132*H132,2)</f>
        <v>0</v>
      </c>
      <c r="K132" s="169"/>
      <c r="L132" s="23"/>
      <c r="M132" s="170"/>
      <c r="N132" s="171" t="s">
        <v>43</v>
      </c>
      <c r="O132" s="60"/>
      <c r="P132" s="172" t="n">
        <f aca="false">O132*H132</f>
        <v>0</v>
      </c>
      <c r="Q132" s="172" t="n">
        <v>0</v>
      </c>
      <c r="R132" s="172" t="n">
        <f aca="false">Q132*H132</f>
        <v>0</v>
      </c>
      <c r="S132" s="172" t="n">
        <v>0</v>
      </c>
      <c r="T132" s="173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4" t="s">
        <v>124</v>
      </c>
      <c r="AT132" s="174" t="s">
        <v>120</v>
      </c>
      <c r="AU132" s="174" t="s">
        <v>85</v>
      </c>
      <c r="AY132" s="3" t="s">
        <v>117</v>
      </c>
      <c r="BE132" s="175" t="n">
        <f aca="false">IF(N132="základní",J132,0)</f>
        <v>0</v>
      </c>
      <c r="BF132" s="175" t="n">
        <f aca="false">IF(N132="snížená",J132,0)</f>
        <v>0</v>
      </c>
      <c r="BG132" s="175" t="n">
        <f aca="false">IF(N132="zákl. přenesená",J132,0)</f>
        <v>0</v>
      </c>
      <c r="BH132" s="175" t="n">
        <f aca="false">IF(N132="sníž. přenesená",J132,0)</f>
        <v>0</v>
      </c>
      <c r="BI132" s="175" t="n">
        <f aca="false">IF(N132="nulová",J132,0)</f>
        <v>0</v>
      </c>
      <c r="BJ132" s="3" t="s">
        <v>83</v>
      </c>
      <c r="BK132" s="175" t="n">
        <f aca="false">ROUND(I132*H132,2)</f>
        <v>0</v>
      </c>
      <c r="BL132" s="3" t="s">
        <v>124</v>
      </c>
      <c r="BM132" s="174" t="s">
        <v>151</v>
      </c>
    </row>
    <row r="133" s="27" customFormat="true" ht="24.15" hidden="false" customHeight="true" outlineLevel="0" collapsed="false">
      <c r="A133" s="22"/>
      <c r="B133" s="161"/>
      <c r="C133" s="162" t="s">
        <v>152</v>
      </c>
      <c r="D133" s="162" t="s">
        <v>120</v>
      </c>
      <c r="E133" s="163" t="s">
        <v>153</v>
      </c>
      <c r="F133" s="164" t="s">
        <v>154</v>
      </c>
      <c r="G133" s="165" t="s">
        <v>123</v>
      </c>
      <c r="H133" s="166" t="n">
        <v>1</v>
      </c>
      <c r="I133" s="167"/>
      <c r="J133" s="168" t="n">
        <f aca="false">ROUND(I133*H133,2)</f>
        <v>0</v>
      </c>
      <c r="K133" s="169"/>
      <c r="L133" s="23"/>
      <c r="M133" s="170"/>
      <c r="N133" s="171" t="s">
        <v>43</v>
      </c>
      <c r="O133" s="60"/>
      <c r="P133" s="172" t="n">
        <f aca="false">O133*H133</f>
        <v>0</v>
      </c>
      <c r="Q133" s="172" t="n">
        <v>0</v>
      </c>
      <c r="R133" s="172" t="n">
        <f aca="false">Q133*H133</f>
        <v>0</v>
      </c>
      <c r="S133" s="172" t="n">
        <v>0</v>
      </c>
      <c r="T133" s="173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74" t="s">
        <v>124</v>
      </c>
      <c r="AT133" s="174" t="s">
        <v>120</v>
      </c>
      <c r="AU133" s="174" t="s">
        <v>85</v>
      </c>
      <c r="AY133" s="3" t="s">
        <v>117</v>
      </c>
      <c r="BE133" s="175" t="n">
        <f aca="false">IF(N133="základní",J133,0)</f>
        <v>0</v>
      </c>
      <c r="BF133" s="175" t="n">
        <f aca="false">IF(N133="snížená",J133,0)</f>
        <v>0</v>
      </c>
      <c r="BG133" s="175" t="n">
        <f aca="false">IF(N133="zákl. přenesená",J133,0)</f>
        <v>0</v>
      </c>
      <c r="BH133" s="175" t="n">
        <f aca="false">IF(N133="sníž. přenesená",J133,0)</f>
        <v>0</v>
      </c>
      <c r="BI133" s="175" t="n">
        <f aca="false">IF(N133="nulová",J133,0)</f>
        <v>0</v>
      </c>
      <c r="BJ133" s="3" t="s">
        <v>83</v>
      </c>
      <c r="BK133" s="175" t="n">
        <f aca="false">ROUND(I133*H133,2)</f>
        <v>0</v>
      </c>
      <c r="BL133" s="3" t="s">
        <v>124</v>
      </c>
      <c r="BM133" s="174" t="s">
        <v>155</v>
      </c>
    </row>
    <row r="134" s="27" customFormat="true" ht="24.15" hidden="false" customHeight="true" outlineLevel="0" collapsed="false">
      <c r="A134" s="22"/>
      <c r="B134" s="161"/>
      <c r="C134" s="162" t="s">
        <v>156</v>
      </c>
      <c r="D134" s="162" t="s">
        <v>120</v>
      </c>
      <c r="E134" s="163" t="s">
        <v>157</v>
      </c>
      <c r="F134" s="164" t="s">
        <v>158</v>
      </c>
      <c r="G134" s="165" t="s">
        <v>159</v>
      </c>
      <c r="H134" s="166" t="n">
        <v>4</v>
      </c>
      <c r="I134" s="167"/>
      <c r="J134" s="168" t="n">
        <f aca="false">ROUND(I134*H134,2)</f>
        <v>0</v>
      </c>
      <c r="K134" s="169"/>
      <c r="L134" s="23"/>
      <c r="M134" s="170"/>
      <c r="N134" s="171" t="s">
        <v>43</v>
      </c>
      <c r="O134" s="60"/>
      <c r="P134" s="172" t="n">
        <f aca="false">O134*H134</f>
        <v>0</v>
      </c>
      <c r="Q134" s="172" t="n">
        <v>0</v>
      </c>
      <c r="R134" s="172" t="n">
        <f aca="false">Q134*H134</f>
        <v>0</v>
      </c>
      <c r="S134" s="172" t="n">
        <v>0</v>
      </c>
      <c r="T134" s="173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4" t="s">
        <v>124</v>
      </c>
      <c r="AT134" s="174" t="s">
        <v>120</v>
      </c>
      <c r="AU134" s="174" t="s">
        <v>85</v>
      </c>
      <c r="AY134" s="3" t="s">
        <v>117</v>
      </c>
      <c r="BE134" s="175" t="n">
        <f aca="false">IF(N134="základní",J134,0)</f>
        <v>0</v>
      </c>
      <c r="BF134" s="175" t="n">
        <f aca="false">IF(N134="snížená",J134,0)</f>
        <v>0</v>
      </c>
      <c r="BG134" s="175" t="n">
        <f aca="false">IF(N134="zákl. přenesená",J134,0)</f>
        <v>0</v>
      </c>
      <c r="BH134" s="175" t="n">
        <f aca="false">IF(N134="sníž. přenesená",J134,0)</f>
        <v>0</v>
      </c>
      <c r="BI134" s="175" t="n">
        <f aca="false">IF(N134="nulová",J134,0)</f>
        <v>0</v>
      </c>
      <c r="BJ134" s="3" t="s">
        <v>83</v>
      </c>
      <c r="BK134" s="175" t="n">
        <f aca="false">ROUND(I134*H134,2)</f>
        <v>0</v>
      </c>
      <c r="BL134" s="3" t="s">
        <v>124</v>
      </c>
      <c r="BM134" s="174" t="s">
        <v>160</v>
      </c>
    </row>
    <row r="135" s="27" customFormat="true" ht="24.15" hidden="false" customHeight="true" outlineLevel="0" collapsed="false">
      <c r="A135" s="22"/>
      <c r="B135" s="161"/>
      <c r="C135" s="162" t="s">
        <v>161</v>
      </c>
      <c r="D135" s="162" t="s">
        <v>120</v>
      </c>
      <c r="E135" s="163" t="s">
        <v>162</v>
      </c>
      <c r="F135" s="164" t="s">
        <v>163</v>
      </c>
      <c r="G135" s="165" t="s">
        <v>159</v>
      </c>
      <c r="H135" s="166" t="n">
        <v>4</v>
      </c>
      <c r="I135" s="167"/>
      <c r="J135" s="168" t="n">
        <f aca="false">ROUND(I135*H135,2)</f>
        <v>0</v>
      </c>
      <c r="K135" s="169"/>
      <c r="L135" s="23"/>
      <c r="M135" s="170"/>
      <c r="N135" s="171" t="s">
        <v>43</v>
      </c>
      <c r="O135" s="60"/>
      <c r="P135" s="172" t="n">
        <f aca="false">O135*H135</f>
        <v>0</v>
      </c>
      <c r="Q135" s="172" t="n">
        <v>0</v>
      </c>
      <c r="R135" s="172" t="n">
        <f aca="false">Q135*H135</f>
        <v>0</v>
      </c>
      <c r="S135" s="172" t="n">
        <v>0</v>
      </c>
      <c r="T135" s="173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4" t="s">
        <v>124</v>
      </c>
      <c r="AT135" s="174" t="s">
        <v>120</v>
      </c>
      <c r="AU135" s="174" t="s">
        <v>85</v>
      </c>
      <c r="AY135" s="3" t="s">
        <v>117</v>
      </c>
      <c r="BE135" s="175" t="n">
        <f aca="false">IF(N135="základní",J135,0)</f>
        <v>0</v>
      </c>
      <c r="BF135" s="175" t="n">
        <f aca="false">IF(N135="snížená",J135,0)</f>
        <v>0</v>
      </c>
      <c r="BG135" s="175" t="n">
        <f aca="false">IF(N135="zákl. přenesená",J135,0)</f>
        <v>0</v>
      </c>
      <c r="BH135" s="175" t="n">
        <f aca="false">IF(N135="sníž. přenesená",J135,0)</f>
        <v>0</v>
      </c>
      <c r="BI135" s="175" t="n">
        <f aca="false">IF(N135="nulová",J135,0)</f>
        <v>0</v>
      </c>
      <c r="BJ135" s="3" t="s">
        <v>83</v>
      </c>
      <c r="BK135" s="175" t="n">
        <f aca="false">ROUND(I135*H135,2)</f>
        <v>0</v>
      </c>
      <c r="BL135" s="3" t="s">
        <v>124</v>
      </c>
      <c r="BM135" s="174" t="s">
        <v>164</v>
      </c>
    </row>
    <row r="136" s="27" customFormat="true" ht="14.4" hidden="false" customHeight="true" outlineLevel="0" collapsed="false">
      <c r="A136" s="22"/>
      <c r="B136" s="161"/>
      <c r="C136" s="162" t="s">
        <v>165</v>
      </c>
      <c r="D136" s="162" t="s">
        <v>120</v>
      </c>
      <c r="E136" s="163" t="s">
        <v>166</v>
      </c>
      <c r="F136" s="164" t="s">
        <v>167</v>
      </c>
      <c r="G136" s="165" t="s">
        <v>123</v>
      </c>
      <c r="H136" s="166" t="n">
        <v>1</v>
      </c>
      <c r="I136" s="167"/>
      <c r="J136" s="168" t="n">
        <f aca="false">ROUND(I136*H136,2)</f>
        <v>0</v>
      </c>
      <c r="K136" s="169"/>
      <c r="L136" s="23"/>
      <c r="M136" s="170"/>
      <c r="N136" s="171" t="s">
        <v>43</v>
      </c>
      <c r="O136" s="60"/>
      <c r="P136" s="172" t="n">
        <f aca="false">O136*H136</f>
        <v>0</v>
      </c>
      <c r="Q136" s="172" t="n">
        <v>0</v>
      </c>
      <c r="R136" s="172" t="n">
        <f aca="false">Q136*H136</f>
        <v>0</v>
      </c>
      <c r="S136" s="172" t="n">
        <v>0</v>
      </c>
      <c r="T136" s="173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4" t="s">
        <v>124</v>
      </c>
      <c r="AT136" s="174" t="s">
        <v>120</v>
      </c>
      <c r="AU136" s="174" t="s">
        <v>85</v>
      </c>
      <c r="AY136" s="3" t="s">
        <v>117</v>
      </c>
      <c r="BE136" s="175" t="n">
        <f aca="false">IF(N136="základní",J136,0)</f>
        <v>0</v>
      </c>
      <c r="BF136" s="175" t="n">
        <f aca="false">IF(N136="snížená",J136,0)</f>
        <v>0</v>
      </c>
      <c r="BG136" s="175" t="n">
        <f aca="false">IF(N136="zákl. přenesená",J136,0)</f>
        <v>0</v>
      </c>
      <c r="BH136" s="175" t="n">
        <f aca="false">IF(N136="sníž. přenesená",J136,0)</f>
        <v>0</v>
      </c>
      <c r="BI136" s="175" t="n">
        <f aca="false">IF(N136="nulová",J136,0)</f>
        <v>0</v>
      </c>
      <c r="BJ136" s="3" t="s">
        <v>83</v>
      </c>
      <c r="BK136" s="175" t="n">
        <f aca="false">ROUND(I136*H136,2)</f>
        <v>0</v>
      </c>
      <c r="BL136" s="3" t="s">
        <v>124</v>
      </c>
      <c r="BM136" s="174" t="s">
        <v>168</v>
      </c>
    </row>
    <row r="137" s="147" customFormat="true" ht="22.8" hidden="false" customHeight="true" outlineLevel="0" collapsed="false">
      <c r="B137" s="148"/>
      <c r="D137" s="149" t="s">
        <v>77</v>
      </c>
      <c r="E137" s="159" t="s">
        <v>148</v>
      </c>
      <c r="F137" s="159" t="s">
        <v>169</v>
      </c>
      <c r="I137" s="151"/>
      <c r="J137" s="160" t="n">
        <f aca="false">BK137</f>
        <v>0</v>
      </c>
      <c r="L137" s="148"/>
      <c r="M137" s="153"/>
      <c r="N137" s="154"/>
      <c r="O137" s="154"/>
      <c r="P137" s="155" t="n">
        <f aca="false">SUM(P138:P195)</f>
        <v>0</v>
      </c>
      <c r="Q137" s="154"/>
      <c r="R137" s="155" t="n">
        <f aca="false">SUM(R138:R195)</f>
        <v>0</v>
      </c>
      <c r="S137" s="154"/>
      <c r="T137" s="156" t="n">
        <f aca="false">SUM(T138:T195)</f>
        <v>0</v>
      </c>
      <c r="AR137" s="149" t="s">
        <v>83</v>
      </c>
      <c r="AT137" s="157" t="s">
        <v>77</v>
      </c>
      <c r="AU137" s="157" t="s">
        <v>83</v>
      </c>
      <c r="AY137" s="149" t="s">
        <v>117</v>
      </c>
      <c r="BK137" s="158" t="n">
        <f aca="false">SUM(BK138:BK195)</f>
        <v>0</v>
      </c>
    </row>
    <row r="138" s="27" customFormat="true" ht="37.8" hidden="false" customHeight="true" outlineLevel="0" collapsed="false">
      <c r="A138" s="22"/>
      <c r="B138" s="161"/>
      <c r="C138" s="162" t="s">
        <v>170</v>
      </c>
      <c r="D138" s="162" t="s">
        <v>120</v>
      </c>
      <c r="E138" s="163" t="s">
        <v>171</v>
      </c>
      <c r="F138" s="164" t="s">
        <v>172</v>
      </c>
      <c r="G138" s="165" t="s">
        <v>173</v>
      </c>
      <c r="H138" s="166" t="n">
        <v>1</v>
      </c>
      <c r="I138" s="167"/>
      <c r="J138" s="168" t="n">
        <f aca="false">ROUND(I138*H138,2)</f>
        <v>0</v>
      </c>
      <c r="K138" s="169"/>
      <c r="L138" s="23"/>
      <c r="M138" s="170"/>
      <c r="N138" s="171" t="s">
        <v>43</v>
      </c>
      <c r="O138" s="60"/>
      <c r="P138" s="172" t="n">
        <f aca="false">O138*H138</f>
        <v>0</v>
      </c>
      <c r="Q138" s="172" t="n">
        <v>0</v>
      </c>
      <c r="R138" s="172" t="n">
        <f aca="false">Q138*H138</f>
        <v>0</v>
      </c>
      <c r="S138" s="172" t="n">
        <v>0</v>
      </c>
      <c r="T138" s="173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4" t="s">
        <v>124</v>
      </c>
      <c r="AT138" s="174" t="s">
        <v>120</v>
      </c>
      <c r="AU138" s="174" t="s">
        <v>85</v>
      </c>
      <c r="AY138" s="3" t="s">
        <v>117</v>
      </c>
      <c r="BE138" s="175" t="n">
        <f aca="false">IF(N138="základní",J138,0)</f>
        <v>0</v>
      </c>
      <c r="BF138" s="175" t="n">
        <f aca="false">IF(N138="snížená",J138,0)</f>
        <v>0</v>
      </c>
      <c r="BG138" s="175" t="n">
        <f aca="false">IF(N138="zákl. přenesená",J138,0)</f>
        <v>0</v>
      </c>
      <c r="BH138" s="175" t="n">
        <f aca="false">IF(N138="sníž. přenesená",J138,0)</f>
        <v>0</v>
      </c>
      <c r="BI138" s="175" t="n">
        <f aca="false">IF(N138="nulová",J138,0)</f>
        <v>0</v>
      </c>
      <c r="BJ138" s="3" t="s">
        <v>83</v>
      </c>
      <c r="BK138" s="175" t="n">
        <f aca="false">ROUND(I138*H138,2)</f>
        <v>0</v>
      </c>
      <c r="BL138" s="3" t="s">
        <v>124</v>
      </c>
      <c r="BM138" s="174" t="s">
        <v>174</v>
      </c>
    </row>
    <row r="139" s="27" customFormat="true" ht="14.4" hidden="false" customHeight="true" outlineLevel="0" collapsed="false">
      <c r="A139" s="22"/>
      <c r="B139" s="161"/>
      <c r="C139" s="162" t="s">
        <v>175</v>
      </c>
      <c r="D139" s="162" t="s">
        <v>120</v>
      </c>
      <c r="E139" s="163" t="s">
        <v>176</v>
      </c>
      <c r="F139" s="164" t="s">
        <v>177</v>
      </c>
      <c r="G139" s="165" t="s">
        <v>178</v>
      </c>
      <c r="H139" s="166" t="n">
        <v>1100</v>
      </c>
      <c r="I139" s="167"/>
      <c r="J139" s="168" t="n">
        <f aca="false">ROUND(I139*H139,2)</f>
        <v>0</v>
      </c>
      <c r="K139" s="169"/>
      <c r="L139" s="23"/>
      <c r="M139" s="170"/>
      <c r="N139" s="171" t="s">
        <v>43</v>
      </c>
      <c r="O139" s="60"/>
      <c r="P139" s="172" t="n">
        <f aca="false">O139*H139</f>
        <v>0</v>
      </c>
      <c r="Q139" s="172" t="n">
        <v>0</v>
      </c>
      <c r="R139" s="172" t="n">
        <f aca="false">Q139*H139</f>
        <v>0</v>
      </c>
      <c r="S139" s="172" t="n">
        <v>0</v>
      </c>
      <c r="T139" s="173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4" t="s">
        <v>124</v>
      </c>
      <c r="AT139" s="174" t="s">
        <v>120</v>
      </c>
      <c r="AU139" s="174" t="s">
        <v>85</v>
      </c>
      <c r="AY139" s="3" t="s">
        <v>117</v>
      </c>
      <c r="BE139" s="175" t="n">
        <f aca="false">IF(N139="základní",J139,0)</f>
        <v>0</v>
      </c>
      <c r="BF139" s="175" t="n">
        <f aca="false">IF(N139="snížená",J139,0)</f>
        <v>0</v>
      </c>
      <c r="BG139" s="175" t="n">
        <f aca="false">IF(N139="zákl. přenesená",J139,0)</f>
        <v>0</v>
      </c>
      <c r="BH139" s="175" t="n">
        <f aca="false">IF(N139="sníž. přenesená",J139,0)</f>
        <v>0</v>
      </c>
      <c r="BI139" s="175" t="n">
        <f aca="false">IF(N139="nulová",J139,0)</f>
        <v>0</v>
      </c>
      <c r="BJ139" s="3" t="s">
        <v>83</v>
      </c>
      <c r="BK139" s="175" t="n">
        <f aca="false">ROUND(I139*H139,2)</f>
        <v>0</v>
      </c>
      <c r="BL139" s="3" t="s">
        <v>124</v>
      </c>
      <c r="BM139" s="174" t="s">
        <v>179</v>
      </c>
    </row>
    <row r="140" s="27" customFormat="true" ht="24.15" hidden="false" customHeight="true" outlineLevel="0" collapsed="false">
      <c r="A140" s="22"/>
      <c r="B140" s="161"/>
      <c r="C140" s="162" t="s">
        <v>7</v>
      </c>
      <c r="D140" s="162" t="s">
        <v>120</v>
      </c>
      <c r="E140" s="163" t="s">
        <v>180</v>
      </c>
      <c r="F140" s="164" t="s">
        <v>181</v>
      </c>
      <c r="G140" s="165" t="s">
        <v>173</v>
      </c>
      <c r="H140" s="166" t="n">
        <v>1</v>
      </c>
      <c r="I140" s="167"/>
      <c r="J140" s="168" t="n">
        <f aca="false">ROUND(I140*H140,2)</f>
        <v>0</v>
      </c>
      <c r="K140" s="169"/>
      <c r="L140" s="23"/>
      <c r="M140" s="170"/>
      <c r="N140" s="171" t="s">
        <v>43</v>
      </c>
      <c r="O140" s="60"/>
      <c r="P140" s="172" t="n">
        <f aca="false">O140*H140</f>
        <v>0</v>
      </c>
      <c r="Q140" s="172" t="n">
        <v>0</v>
      </c>
      <c r="R140" s="172" t="n">
        <f aca="false">Q140*H140</f>
        <v>0</v>
      </c>
      <c r="S140" s="172" t="n">
        <v>0</v>
      </c>
      <c r="T140" s="173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4" t="s">
        <v>124</v>
      </c>
      <c r="AT140" s="174" t="s">
        <v>120</v>
      </c>
      <c r="AU140" s="174" t="s">
        <v>85</v>
      </c>
      <c r="AY140" s="3" t="s">
        <v>117</v>
      </c>
      <c r="BE140" s="175" t="n">
        <f aca="false">IF(N140="základní",J140,0)</f>
        <v>0</v>
      </c>
      <c r="BF140" s="175" t="n">
        <f aca="false">IF(N140="snížená",J140,0)</f>
        <v>0</v>
      </c>
      <c r="BG140" s="175" t="n">
        <f aca="false">IF(N140="zákl. přenesená",J140,0)</f>
        <v>0</v>
      </c>
      <c r="BH140" s="175" t="n">
        <f aca="false">IF(N140="sníž. přenesená",J140,0)</f>
        <v>0</v>
      </c>
      <c r="BI140" s="175" t="n">
        <f aca="false">IF(N140="nulová",J140,0)</f>
        <v>0</v>
      </c>
      <c r="BJ140" s="3" t="s">
        <v>83</v>
      </c>
      <c r="BK140" s="175" t="n">
        <f aca="false">ROUND(I140*H140,2)</f>
        <v>0</v>
      </c>
      <c r="BL140" s="3" t="s">
        <v>124</v>
      </c>
      <c r="BM140" s="174" t="s">
        <v>182</v>
      </c>
    </row>
    <row r="141" s="27" customFormat="true" ht="14.4" hidden="false" customHeight="true" outlineLevel="0" collapsed="false">
      <c r="A141" s="22"/>
      <c r="B141" s="161"/>
      <c r="C141" s="162" t="s">
        <v>183</v>
      </c>
      <c r="D141" s="162" t="s">
        <v>120</v>
      </c>
      <c r="E141" s="163" t="s">
        <v>184</v>
      </c>
      <c r="F141" s="164" t="s">
        <v>185</v>
      </c>
      <c r="G141" s="165" t="s">
        <v>123</v>
      </c>
      <c r="H141" s="166" t="n">
        <v>2</v>
      </c>
      <c r="I141" s="167"/>
      <c r="J141" s="168" t="n">
        <f aca="false">ROUND(I141*H141,2)</f>
        <v>0</v>
      </c>
      <c r="K141" s="169"/>
      <c r="L141" s="23"/>
      <c r="M141" s="170"/>
      <c r="N141" s="171" t="s">
        <v>43</v>
      </c>
      <c r="O141" s="60"/>
      <c r="P141" s="172" t="n">
        <f aca="false">O141*H141</f>
        <v>0</v>
      </c>
      <c r="Q141" s="172" t="n">
        <v>0</v>
      </c>
      <c r="R141" s="172" t="n">
        <f aca="false">Q141*H141</f>
        <v>0</v>
      </c>
      <c r="S141" s="172" t="n">
        <v>0</v>
      </c>
      <c r="T141" s="173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4" t="s">
        <v>124</v>
      </c>
      <c r="AT141" s="174" t="s">
        <v>120</v>
      </c>
      <c r="AU141" s="174" t="s">
        <v>85</v>
      </c>
      <c r="AY141" s="3" t="s">
        <v>117</v>
      </c>
      <c r="BE141" s="175" t="n">
        <f aca="false">IF(N141="základní",J141,0)</f>
        <v>0</v>
      </c>
      <c r="BF141" s="175" t="n">
        <f aca="false">IF(N141="snížená",J141,0)</f>
        <v>0</v>
      </c>
      <c r="BG141" s="175" t="n">
        <f aca="false">IF(N141="zákl. přenesená",J141,0)</f>
        <v>0</v>
      </c>
      <c r="BH141" s="175" t="n">
        <f aca="false">IF(N141="sníž. přenesená",J141,0)</f>
        <v>0</v>
      </c>
      <c r="BI141" s="175" t="n">
        <f aca="false">IF(N141="nulová",J141,0)</f>
        <v>0</v>
      </c>
      <c r="BJ141" s="3" t="s">
        <v>83</v>
      </c>
      <c r="BK141" s="175" t="n">
        <f aca="false">ROUND(I141*H141,2)</f>
        <v>0</v>
      </c>
      <c r="BL141" s="3" t="s">
        <v>124</v>
      </c>
      <c r="BM141" s="174" t="s">
        <v>186</v>
      </c>
    </row>
    <row r="142" s="27" customFormat="true" ht="37.8" hidden="false" customHeight="true" outlineLevel="0" collapsed="false">
      <c r="A142" s="22"/>
      <c r="B142" s="161"/>
      <c r="C142" s="162" t="s">
        <v>187</v>
      </c>
      <c r="D142" s="162" t="s">
        <v>120</v>
      </c>
      <c r="E142" s="163" t="s">
        <v>188</v>
      </c>
      <c r="F142" s="164" t="s">
        <v>189</v>
      </c>
      <c r="G142" s="165" t="s">
        <v>123</v>
      </c>
      <c r="H142" s="166" t="n">
        <v>2</v>
      </c>
      <c r="I142" s="167"/>
      <c r="J142" s="168" t="n">
        <f aca="false">ROUND(I142*H142,2)</f>
        <v>0</v>
      </c>
      <c r="K142" s="169"/>
      <c r="L142" s="23"/>
      <c r="M142" s="170"/>
      <c r="N142" s="171" t="s">
        <v>43</v>
      </c>
      <c r="O142" s="60"/>
      <c r="P142" s="172" t="n">
        <f aca="false">O142*H142</f>
        <v>0</v>
      </c>
      <c r="Q142" s="172" t="n">
        <v>0</v>
      </c>
      <c r="R142" s="172" t="n">
        <f aca="false">Q142*H142</f>
        <v>0</v>
      </c>
      <c r="S142" s="172" t="n">
        <v>0</v>
      </c>
      <c r="T142" s="173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4" t="s">
        <v>124</v>
      </c>
      <c r="AT142" s="174" t="s">
        <v>120</v>
      </c>
      <c r="AU142" s="174" t="s">
        <v>85</v>
      </c>
      <c r="AY142" s="3" t="s">
        <v>117</v>
      </c>
      <c r="BE142" s="175" t="n">
        <f aca="false">IF(N142="základní",J142,0)</f>
        <v>0</v>
      </c>
      <c r="BF142" s="175" t="n">
        <f aca="false">IF(N142="snížená",J142,0)</f>
        <v>0</v>
      </c>
      <c r="BG142" s="175" t="n">
        <f aca="false">IF(N142="zákl. přenesená",J142,0)</f>
        <v>0</v>
      </c>
      <c r="BH142" s="175" t="n">
        <f aca="false">IF(N142="sníž. přenesená",J142,0)</f>
        <v>0</v>
      </c>
      <c r="BI142" s="175" t="n">
        <f aca="false">IF(N142="nulová",J142,0)</f>
        <v>0</v>
      </c>
      <c r="BJ142" s="3" t="s">
        <v>83</v>
      </c>
      <c r="BK142" s="175" t="n">
        <f aca="false">ROUND(I142*H142,2)</f>
        <v>0</v>
      </c>
      <c r="BL142" s="3" t="s">
        <v>124</v>
      </c>
      <c r="BM142" s="174" t="s">
        <v>190</v>
      </c>
    </row>
    <row r="143" s="27" customFormat="true" ht="32.05" hidden="false" customHeight="true" outlineLevel="0" collapsed="false">
      <c r="A143" s="22"/>
      <c r="B143" s="161"/>
      <c r="C143" s="162" t="s">
        <v>191</v>
      </c>
      <c r="D143" s="162" t="s">
        <v>120</v>
      </c>
      <c r="E143" s="163" t="s">
        <v>192</v>
      </c>
      <c r="F143" s="164" t="s">
        <v>193</v>
      </c>
      <c r="G143" s="165" t="s">
        <v>159</v>
      </c>
      <c r="H143" s="166" t="n">
        <v>2</v>
      </c>
      <c r="I143" s="167"/>
      <c r="J143" s="168" t="n">
        <f aca="false">ROUND(I143*H143,2)</f>
        <v>0</v>
      </c>
      <c r="K143" s="169"/>
      <c r="L143" s="23"/>
      <c r="M143" s="170"/>
      <c r="N143" s="171" t="s">
        <v>43</v>
      </c>
      <c r="O143" s="60"/>
      <c r="P143" s="172" t="n">
        <f aca="false">O143*H143</f>
        <v>0</v>
      </c>
      <c r="Q143" s="172" t="n">
        <v>0</v>
      </c>
      <c r="R143" s="172" t="n">
        <f aca="false">Q143*H143</f>
        <v>0</v>
      </c>
      <c r="S143" s="172" t="n">
        <v>0</v>
      </c>
      <c r="T143" s="173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4" t="s">
        <v>124</v>
      </c>
      <c r="AT143" s="174" t="s">
        <v>120</v>
      </c>
      <c r="AU143" s="174" t="s">
        <v>85</v>
      </c>
      <c r="AY143" s="3" t="s">
        <v>117</v>
      </c>
      <c r="BE143" s="175" t="n">
        <f aca="false">IF(N143="základní",J143,0)</f>
        <v>0</v>
      </c>
      <c r="BF143" s="175" t="n">
        <f aca="false">IF(N143="snížená",J143,0)</f>
        <v>0</v>
      </c>
      <c r="BG143" s="175" t="n">
        <f aca="false">IF(N143="zákl. přenesená",J143,0)</f>
        <v>0</v>
      </c>
      <c r="BH143" s="175" t="n">
        <f aca="false">IF(N143="sníž. přenesená",J143,0)</f>
        <v>0</v>
      </c>
      <c r="BI143" s="175" t="n">
        <f aca="false">IF(N143="nulová",J143,0)</f>
        <v>0</v>
      </c>
      <c r="BJ143" s="3" t="s">
        <v>83</v>
      </c>
      <c r="BK143" s="175" t="n">
        <f aca="false">ROUND(I143*H143,2)</f>
        <v>0</v>
      </c>
      <c r="BL143" s="3" t="s">
        <v>124</v>
      </c>
      <c r="BM143" s="174" t="s">
        <v>194</v>
      </c>
    </row>
    <row r="144" s="27" customFormat="true" ht="41.75" hidden="false" customHeight="true" outlineLevel="0" collapsed="false">
      <c r="A144" s="22"/>
      <c r="B144" s="23"/>
      <c r="C144" s="22"/>
      <c r="D144" s="176" t="s">
        <v>195</v>
      </c>
      <c r="E144" s="22"/>
      <c r="F144" s="177" t="s">
        <v>196</v>
      </c>
      <c r="G144" s="22"/>
      <c r="H144" s="22"/>
      <c r="I144" s="178"/>
      <c r="J144" s="22"/>
      <c r="K144" s="22"/>
      <c r="L144" s="23"/>
      <c r="M144" s="179"/>
      <c r="N144" s="180"/>
      <c r="O144" s="60"/>
      <c r="P144" s="60"/>
      <c r="Q144" s="60"/>
      <c r="R144" s="60"/>
      <c r="S144" s="60"/>
      <c r="T144" s="61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T144" s="3" t="s">
        <v>195</v>
      </c>
      <c r="AU144" s="3" t="s">
        <v>85</v>
      </c>
    </row>
    <row r="145" s="27" customFormat="true" ht="14.4" hidden="false" customHeight="true" outlineLevel="0" collapsed="false">
      <c r="A145" s="22"/>
      <c r="B145" s="161"/>
      <c r="C145" s="162" t="s">
        <v>197</v>
      </c>
      <c r="D145" s="162" t="s">
        <v>120</v>
      </c>
      <c r="E145" s="163" t="s">
        <v>198</v>
      </c>
      <c r="F145" s="164" t="s">
        <v>199</v>
      </c>
      <c r="G145" s="165" t="s">
        <v>200</v>
      </c>
      <c r="H145" s="166" t="n">
        <v>200</v>
      </c>
      <c r="I145" s="167"/>
      <c r="J145" s="168" t="n">
        <f aca="false">ROUND(I145*H145,2)</f>
        <v>0</v>
      </c>
      <c r="K145" s="169"/>
      <c r="L145" s="23"/>
      <c r="M145" s="170"/>
      <c r="N145" s="171" t="s">
        <v>43</v>
      </c>
      <c r="O145" s="60"/>
      <c r="P145" s="172" t="n">
        <f aca="false">O145*H145</f>
        <v>0</v>
      </c>
      <c r="Q145" s="172" t="n">
        <v>0</v>
      </c>
      <c r="R145" s="172" t="n">
        <f aca="false">Q145*H145</f>
        <v>0</v>
      </c>
      <c r="S145" s="172" t="n">
        <v>0</v>
      </c>
      <c r="T145" s="173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4" t="s">
        <v>124</v>
      </c>
      <c r="AT145" s="174" t="s">
        <v>120</v>
      </c>
      <c r="AU145" s="174" t="s">
        <v>85</v>
      </c>
      <c r="AY145" s="3" t="s">
        <v>117</v>
      </c>
      <c r="BE145" s="175" t="n">
        <f aca="false">IF(N145="základní",J145,0)</f>
        <v>0</v>
      </c>
      <c r="BF145" s="175" t="n">
        <f aca="false">IF(N145="snížená",J145,0)</f>
        <v>0</v>
      </c>
      <c r="BG145" s="175" t="n">
        <f aca="false">IF(N145="zákl. přenesená",J145,0)</f>
        <v>0</v>
      </c>
      <c r="BH145" s="175" t="n">
        <f aca="false">IF(N145="sníž. přenesená",J145,0)</f>
        <v>0</v>
      </c>
      <c r="BI145" s="175" t="n">
        <f aca="false">IF(N145="nulová",J145,0)</f>
        <v>0</v>
      </c>
      <c r="BJ145" s="3" t="s">
        <v>83</v>
      </c>
      <c r="BK145" s="175" t="n">
        <f aca="false">ROUND(I145*H145,2)</f>
        <v>0</v>
      </c>
      <c r="BL145" s="3" t="s">
        <v>124</v>
      </c>
      <c r="BM145" s="174" t="s">
        <v>201</v>
      </c>
    </row>
    <row r="146" s="27" customFormat="true" ht="24.15" hidden="false" customHeight="true" outlineLevel="0" collapsed="false">
      <c r="A146" s="22"/>
      <c r="B146" s="161"/>
      <c r="C146" s="162" t="s">
        <v>202</v>
      </c>
      <c r="D146" s="162" t="s">
        <v>120</v>
      </c>
      <c r="E146" s="163" t="s">
        <v>203</v>
      </c>
      <c r="F146" s="164" t="s">
        <v>204</v>
      </c>
      <c r="G146" s="165" t="s">
        <v>123</v>
      </c>
      <c r="H146" s="166" t="n">
        <v>1</v>
      </c>
      <c r="I146" s="167"/>
      <c r="J146" s="168" t="n">
        <f aca="false">ROUND(I146*H146,2)</f>
        <v>0</v>
      </c>
      <c r="K146" s="169"/>
      <c r="L146" s="23"/>
      <c r="M146" s="170"/>
      <c r="N146" s="171" t="s">
        <v>43</v>
      </c>
      <c r="O146" s="60"/>
      <c r="P146" s="172" t="n">
        <f aca="false">O146*H146</f>
        <v>0</v>
      </c>
      <c r="Q146" s="172" t="n">
        <v>0</v>
      </c>
      <c r="R146" s="172" t="n">
        <f aca="false">Q146*H146</f>
        <v>0</v>
      </c>
      <c r="S146" s="172" t="n">
        <v>0</v>
      </c>
      <c r="T146" s="173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4" t="s">
        <v>124</v>
      </c>
      <c r="AT146" s="174" t="s">
        <v>120</v>
      </c>
      <c r="AU146" s="174" t="s">
        <v>85</v>
      </c>
      <c r="AY146" s="3" t="s">
        <v>117</v>
      </c>
      <c r="BE146" s="175" t="n">
        <f aca="false">IF(N146="základní",J146,0)</f>
        <v>0</v>
      </c>
      <c r="BF146" s="175" t="n">
        <f aca="false">IF(N146="snížená",J146,0)</f>
        <v>0</v>
      </c>
      <c r="BG146" s="175" t="n">
        <f aca="false">IF(N146="zákl. přenesená",J146,0)</f>
        <v>0</v>
      </c>
      <c r="BH146" s="175" t="n">
        <f aca="false">IF(N146="sníž. přenesená",J146,0)</f>
        <v>0</v>
      </c>
      <c r="BI146" s="175" t="n">
        <f aca="false">IF(N146="nulová",J146,0)</f>
        <v>0</v>
      </c>
      <c r="BJ146" s="3" t="s">
        <v>83</v>
      </c>
      <c r="BK146" s="175" t="n">
        <f aca="false">ROUND(I146*H146,2)</f>
        <v>0</v>
      </c>
      <c r="BL146" s="3" t="s">
        <v>124</v>
      </c>
      <c r="BM146" s="174" t="s">
        <v>205</v>
      </c>
    </row>
    <row r="147" s="27" customFormat="true" ht="24.15" hidden="false" customHeight="true" outlineLevel="0" collapsed="false">
      <c r="A147" s="22"/>
      <c r="B147" s="161"/>
      <c r="C147" s="162" t="s">
        <v>6</v>
      </c>
      <c r="D147" s="162" t="s">
        <v>120</v>
      </c>
      <c r="E147" s="163" t="s">
        <v>206</v>
      </c>
      <c r="F147" s="164" t="s">
        <v>207</v>
      </c>
      <c r="G147" s="165" t="s">
        <v>123</v>
      </c>
      <c r="H147" s="166" t="n">
        <v>20</v>
      </c>
      <c r="I147" s="167"/>
      <c r="J147" s="168" t="n">
        <f aca="false">ROUND(I147*H147,2)</f>
        <v>0</v>
      </c>
      <c r="K147" s="169"/>
      <c r="L147" s="23"/>
      <c r="M147" s="170"/>
      <c r="N147" s="171" t="s">
        <v>43</v>
      </c>
      <c r="O147" s="60"/>
      <c r="P147" s="172" t="n">
        <f aca="false">O147*H147</f>
        <v>0</v>
      </c>
      <c r="Q147" s="172" t="n">
        <v>0</v>
      </c>
      <c r="R147" s="172" t="n">
        <f aca="false">Q147*H147</f>
        <v>0</v>
      </c>
      <c r="S147" s="172" t="n">
        <v>0</v>
      </c>
      <c r="T147" s="173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4" t="s">
        <v>124</v>
      </c>
      <c r="AT147" s="174" t="s">
        <v>120</v>
      </c>
      <c r="AU147" s="174" t="s">
        <v>85</v>
      </c>
      <c r="AY147" s="3" t="s">
        <v>117</v>
      </c>
      <c r="BE147" s="175" t="n">
        <f aca="false">IF(N147="základní",J147,0)</f>
        <v>0</v>
      </c>
      <c r="BF147" s="175" t="n">
        <f aca="false">IF(N147="snížená",J147,0)</f>
        <v>0</v>
      </c>
      <c r="BG147" s="175" t="n">
        <f aca="false">IF(N147="zákl. přenesená",J147,0)</f>
        <v>0</v>
      </c>
      <c r="BH147" s="175" t="n">
        <f aca="false">IF(N147="sníž. přenesená",J147,0)</f>
        <v>0</v>
      </c>
      <c r="BI147" s="175" t="n">
        <f aca="false">IF(N147="nulová",J147,0)</f>
        <v>0</v>
      </c>
      <c r="BJ147" s="3" t="s">
        <v>83</v>
      </c>
      <c r="BK147" s="175" t="n">
        <f aca="false">ROUND(I147*H147,2)</f>
        <v>0</v>
      </c>
      <c r="BL147" s="3" t="s">
        <v>124</v>
      </c>
      <c r="BM147" s="174" t="s">
        <v>208</v>
      </c>
    </row>
    <row r="148" s="27" customFormat="true" ht="14.4" hidden="false" customHeight="true" outlineLevel="0" collapsed="false">
      <c r="A148" s="22"/>
      <c r="B148" s="161"/>
      <c r="C148" s="162" t="s">
        <v>209</v>
      </c>
      <c r="D148" s="162" t="s">
        <v>120</v>
      </c>
      <c r="E148" s="163" t="s">
        <v>210</v>
      </c>
      <c r="F148" s="164" t="s">
        <v>211</v>
      </c>
      <c r="G148" s="165" t="s">
        <v>123</v>
      </c>
      <c r="H148" s="166" t="n">
        <v>1</v>
      </c>
      <c r="I148" s="167"/>
      <c r="J148" s="168" t="n">
        <f aca="false">ROUND(I148*H148,2)</f>
        <v>0</v>
      </c>
      <c r="K148" s="169"/>
      <c r="L148" s="23"/>
      <c r="M148" s="170"/>
      <c r="N148" s="171" t="s">
        <v>43</v>
      </c>
      <c r="O148" s="60"/>
      <c r="P148" s="172" t="n">
        <f aca="false">O148*H148</f>
        <v>0</v>
      </c>
      <c r="Q148" s="172" t="n">
        <v>0</v>
      </c>
      <c r="R148" s="172" t="n">
        <f aca="false">Q148*H148</f>
        <v>0</v>
      </c>
      <c r="S148" s="172" t="n">
        <v>0</v>
      </c>
      <c r="T148" s="173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4" t="s">
        <v>124</v>
      </c>
      <c r="AT148" s="174" t="s">
        <v>120</v>
      </c>
      <c r="AU148" s="174" t="s">
        <v>85</v>
      </c>
      <c r="AY148" s="3" t="s">
        <v>117</v>
      </c>
      <c r="BE148" s="175" t="n">
        <f aca="false">IF(N148="základní",J148,0)</f>
        <v>0</v>
      </c>
      <c r="BF148" s="175" t="n">
        <f aca="false">IF(N148="snížená",J148,0)</f>
        <v>0</v>
      </c>
      <c r="BG148" s="175" t="n">
        <f aca="false">IF(N148="zákl. přenesená",J148,0)</f>
        <v>0</v>
      </c>
      <c r="BH148" s="175" t="n">
        <f aca="false">IF(N148="sníž. přenesená",J148,0)</f>
        <v>0</v>
      </c>
      <c r="BI148" s="175" t="n">
        <f aca="false">IF(N148="nulová",J148,0)</f>
        <v>0</v>
      </c>
      <c r="BJ148" s="3" t="s">
        <v>83</v>
      </c>
      <c r="BK148" s="175" t="n">
        <f aca="false">ROUND(I148*H148,2)</f>
        <v>0</v>
      </c>
      <c r="BL148" s="3" t="s">
        <v>124</v>
      </c>
      <c r="BM148" s="174" t="s">
        <v>212</v>
      </c>
    </row>
    <row r="149" s="27" customFormat="true" ht="14.4" hidden="false" customHeight="true" outlineLevel="0" collapsed="false">
      <c r="A149" s="22"/>
      <c r="B149" s="161"/>
      <c r="C149" s="162" t="s">
        <v>213</v>
      </c>
      <c r="D149" s="162" t="s">
        <v>120</v>
      </c>
      <c r="E149" s="163" t="s">
        <v>214</v>
      </c>
      <c r="F149" s="164" t="s">
        <v>215</v>
      </c>
      <c r="G149" s="165" t="s">
        <v>123</v>
      </c>
      <c r="H149" s="166" t="n">
        <v>1</v>
      </c>
      <c r="I149" s="167"/>
      <c r="J149" s="168" t="n">
        <f aca="false">ROUND(I149*H149,2)</f>
        <v>0</v>
      </c>
      <c r="K149" s="169"/>
      <c r="L149" s="23"/>
      <c r="M149" s="170"/>
      <c r="N149" s="171" t="s">
        <v>43</v>
      </c>
      <c r="O149" s="60"/>
      <c r="P149" s="172" t="n">
        <f aca="false">O149*H149</f>
        <v>0</v>
      </c>
      <c r="Q149" s="172" t="n">
        <v>0</v>
      </c>
      <c r="R149" s="172" t="n">
        <f aca="false">Q149*H149</f>
        <v>0</v>
      </c>
      <c r="S149" s="172" t="n">
        <v>0</v>
      </c>
      <c r="T149" s="173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4" t="s">
        <v>124</v>
      </c>
      <c r="AT149" s="174" t="s">
        <v>120</v>
      </c>
      <c r="AU149" s="174" t="s">
        <v>85</v>
      </c>
      <c r="AY149" s="3" t="s">
        <v>117</v>
      </c>
      <c r="BE149" s="175" t="n">
        <f aca="false">IF(N149="základní",J149,0)</f>
        <v>0</v>
      </c>
      <c r="BF149" s="175" t="n">
        <f aca="false">IF(N149="snížená",J149,0)</f>
        <v>0</v>
      </c>
      <c r="BG149" s="175" t="n">
        <f aca="false">IF(N149="zákl. přenesená",J149,0)</f>
        <v>0</v>
      </c>
      <c r="BH149" s="175" t="n">
        <f aca="false">IF(N149="sníž. přenesená",J149,0)</f>
        <v>0</v>
      </c>
      <c r="BI149" s="175" t="n">
        <f aca="false">IF(N149="nulová",J149,0)</f>
        <v>0</v>
      </c>
      <c r="BJ149" s="3" t="s">
        <v>83</v>
      </c>
      <c r="BK149" s="175" t="n">
        <f aca="false">ROUND(I149*H149,2)</f>
        <v>0</v>
      </c>
      <c r="BL149" s="3" t="s">
        <v>124</v>
      </c>
      <c r="BM149" s="174" t="s">
        <v>216</v>
      </c>
    </row>
    <row r="150" s="27" customFormat="true" ht="14.4" hidden="false" customHeight="true" outlineLevel="0" collapsed="false">
      <c r="A150" s="22"/>
      <c r="B150" s="161"/>
      <c r="C150" s="162" t="s">
        <v>217</v>
      </c>
      <c r="D150" s="162" t="s">
        <v>120</v>
      </c>
      <c r="E150" s="163" t="s">
        <v>218</v>
      </c>
      <c r="F150" s="164" t="s">
        <v>219</v>
      </c>
      <c r="G150" s="165" t="s">
        <v>123</v>
      </c>
      <c r="H150" s="166" t="n">
        <v>2</v>
      </c>
      <c r="I150" s="167"/>
      <c r="J150" s="168" t="n">
        <f aca="false">ROUND(I150*H150,2)</f>
        <v>0</v>
      </c>
      <c r="K150" s="169"/>
      <c r="L150" s="23"/>
      <c r="M150" s="170"/>
      <c r="N150" s="171" t="s">
        <v>43</v>
      </c>
      <c r="O150" s="60"/>
      <c r="P150" s="172" t="n">
        <f aca="false">O150*H150</f>
        <v>0</v>
      </c>
      <c r="Q150" s="172" t="n">
        <v>0</v>
      </c>
      <c r="R150" s="172" t="n">
        <f aca="false">Q150*H150</f>
        <v>0</v>
      </c>
      <c r="S150" s="172" t="n">
        <v>0</v>
      </c>
      <c r="T150" s="173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4" t="s">
        <v>124</v>
      </c>
      <c r="AT150" s="174" t="s">
        <v>120</v>
      </c>
      <c r="AU150" s="174" t="s">
        <v>85</v>
      </c>
      <c r="AY150" s="3" t="s">
        <v>117</v>
      </c>
      <c r="BE150" s="175" t="n">
        <f aca="false">IF(N150="základní",J150,0)</f>
        <v>0</v>
      </c>
      <c r="BF150" s="175" t="n">
        <f aca="false">IF(N150="snížená",J150,0)</f>
        <v>0</v>
      </c>
      <c r="BG150" s="175" t="n">
        <f aca="false">IF(N150="zákl. přenesená",J150,0)</f>
        <v>0</v>
      </c>
      <c r="BH150" s="175" t="n">
        <f aca="false">IF(N150="sníž. přenesená",J150,0)</f>
        <v>0</v>
      </c>
      <c r="BI150" s="175" t="n">
        <f aca="false">IF(N150="nulová",J150,0)</f>
        <v>0</v>
      </c>
      <c r="BJ150" s="3" t="s">
        <v>83</v>
      </c>
      <c r="BK150" s="175" t="n">
        <f aca="false">ROUND(I150*H150,2)</f>
        <v>0</v>
      </c>
      <c r="BL150" s="3" t="s">
        <v>124</v>
      </c>
      <c r="BM150" s="174" t="s">
        <v>220</v>
      </c>
    </row>
    <row r="151" s="27" customFormat="true" ht="14.4" hidden="false" customHeight="true" outlineLevel="0" collapsed="false">
      <c r="A151" s="22"/>
      <c r="B151" s="161"/>
      <c r="C151" s="162" t="s">
        <v>221</v>
      </c>
      <c r="D151" s="162" t="s">
        <v>120</v>
      </c>
      <c r="E151" s="163" t="s">
        <v>222</v>
      </c>
      <c r="F151" s="164" t="s">
        <v>223</v>
      </c>
      <c r="G151" s="165" t="s">
        <v>123</v>
      </c>
      <c r="H151" s="166" t="n">
        <v>1</v>
      </c>
      <c r="I151" s="167"/>
      <c r="J151" s="168" t="n">
        <f aca="false">ROUND(I151*H151,2)</f>
        <v>0</v>
      </c>
      <c r="K151" s="169"/>
      <c r="L151" s="23"/>
      <c r="M151" s="170"/>
      <c r="N151" s="171" t="s">
        <v>43</v>
      </c>
      <c r="O151" s="60"/>
      <c r="P151" s="172" t="n">
        <f aca="false">O151*H151</f>
        <v>0</v>
      </c>
      <c r="Q151" s="172" t="n">
        <v>0</v>
      </c>
      <c r="R151" s="172" t="n">
        <f aca="false">Q151*H151</f>
        <v>0</v>
      </c>
      <c r="S151" s="172" t="n">
        <v>0</v>
      </c>
      <c r="T151" s="173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4" t="s">
        <v>124</v>
      </c>
      <c r="AT151" s="174" t="s">
        <v>120</v>
      </c>
      <c r="AU151" s="174" t="s">
        <v>85</v>
      </c>
      <c r="AY151" s="3" t="s">
        <v>117</v>
      </c>
      <c r="BE151" s="175" t="n">
        <f aca="false">IF(N151="základní",J151,0)</f>
        <v>0</v>
      </c>
      <c r="BF151" s="175" t="n">
        <f aca="false">IF(N151="snížená",J151,0)</f>
        <v>0</v>
      </c>
      <c r="BG151" s="175" t="n">
        <f aca="false">IF(N151="zákl. přenesená",J151,0)</f>
        <v>0</v>
      </c>
      <c r="BH151" s="175" t="n">
        <f aca="false">IF(N151="sníž. přenesená",J151,0)</f>
        <v>0</v>
      </c>
      <c r="BI151" s="175" t="n">
        <f aca="false">IF(N151="nulová",J151,0)</f>
        <v>0</v>
      </c>
      <c r="BJ151" s="3" t="s">
        <v>83</v>
      </c>
      <c r="BK151" s="175" t="n">
        <f aca="false">ROUND(I151*H151,2)</f>
        <v>0</v>
      </c>
      <c r="BL151" s="3" t="s">
        <v>124</v>
      </c>
      <c r="BM151" s="174" t="s">
        <v>224</v>
      </c>
    </row>
    <row r="152" s="27" customFormat="true" ht="14.4" hidden="false" customHeight="true" outlineLevel="0" collapsed="false">
      <c r="A152" s="22"/>
      <c r="B152" s="161"/>
      <c r="C152" s="162" t="s">
        <v>225</v>
      </c>
      <c r="D152" s="162" t="s">
        <v>120</v>
      </c>
      <c r="E152" s="163" t="s">
        <v>226</v>
      </c>
      <c r="F152" s="164" t="s">
        <v>227</v>
      </c>
      <c r="G152" s="165" t="s">
        <v>123</v>
      </c>
      <c r="H152" s="166" t="n">
        <v>1</v>
      </c>
      <c r="I152" s="167"/>
      <c r="J152" s="168" t="n">
        <f aca="false">ROUND(I152*H152,2)</f>
        <v>0</v>
      </c>
      <c r="K152" s="169"/>
      <c r="L152" s="23"/>
      <c r="M152" s="170"/>
      <c r="N152" s="171" t="s">
        <v>43</v>
      </c>
      <c r="O152" s="60"/>
      <c r="P152" s="172" t="n">
        <f aca="false">O152*H152</f>
        <v>0</v>
      </c>
      <c r="Q152" s="172" t="n">
        <v>0</v>
      </c>
      <c r="R152" s="172" t="n">
        <f aca="false">Q152*H152</f>
        <v>0</v>
      </c>
      <c r="S152" s="172" t="n">
        <v>0</v>
      </c>
      <c r="T152" s="173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4" t="s">
        <v>124</v>
      </c>
      <c r="AT152" s="174" t="s">
        <v>120</v>
      </c>
      <c r="AU152" s="174" t="s">
        <v>85</v>
      </c>
      <c r="AY152" s="3" t="s">
        <v>117</v>
      </c>
      <c r="BE152" s="175" t="n">
        <f aca="false">IF(N152="základní",J152,0)</f>
        <v>0</v>
      </c>
      <c r="BF152" s="175" t="n">
        <f aca="false">IF(N152="snížená",J152,0)</f>
        <v>0</v>
      </c>
      <c r="BG152" s="175" t="n">
        <f aca="false">IF(N152="zákl. přenesená",J152,0)</f>
        <v>0</v>
      </c>
      <c r="BH152" s="175" t="n">
        <f aca="false">IF(N152="sníž. přenesená",J152,0)</f>
        <v>0</v>
      </c>
      <c r="BI152" s="175" t="n">
        <f aca="false">IF(N152="nulová",J152,0)</f>
        <v>0</v>
      </c>
      <c r="BJ152" s="3" t="s">
        <v>83</v>
      </c>
      <c r="BK152" s="175" t="n">
        <f aca="false">ROUND(I152*H152,2)</f>
        <v>0</v>
      </c>
      <c r="BL152" s="3" t="s">
        <v>124</v>
      </c>
      <c r="BM152" s="174" t="s">
        <v>228</v>
      </c>
    </row>
    <row r="153" s="27" customFormat="true" ht="14.4" hidden="false" customHeight="true" outlineLevel="0" collapsed="false">
      <c r="A153" s="22"/>
      <c r="B153" s="161"/>
      <c r="C153" s="162" t="s">
        <v>229</v>
      </c>
      <c r="D153" s="162" t="s">
        <v>120</v>
      </c>
      <c r="E153" s="163" t="s">
        <v>230</v>
      </c>
      <c r="F153" s="164" t="s">
        <v>231</v>
      </c>
      <c r="G153" s="165" t="s">
        <v>123</v>
      </c>
      <c r="H153" s="166" t="n">
        <v>1</v>
      </c>
      <c r="I153" s="167"/>
      <c r="J153" s="168" t="n">
        <f aca="false">ROUND(I153*H153,2)</f>
        <v>0</v>
      </c>
      <c r="K153" s="169"/>
      <c r="L153" s="23"/>
      <c r="M153" s="170"/>
      <c r="N153" s="171" t="s">
        <v>43</v>
      </c>
      <c r="O153" s="60"/>
      <c r="P153" s="172" t="n">
        <f aca="false">O153*H153</f>
        <v>0</v>
      </c>
      <c r="Q153" s="172" t="n">
        <v>0</v>
      </c>
      <c r="R153" s="172" t="n">
        <f aca="false">Q153*H153</f>
        <v>0</v>
      </c>
      <c r="S153" s="172" t="n">
        <v>0</v>
      </c>
      <c r="T153" s="173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4" t="s">
        <v>124</v>
      </c>
      <c r="AT153" s="174" t="s">
        <v>120</v>
      </c>
      <c r="AU153" s="174" t="s">
        <v>85</v>
      </c>
      <c r="AY153" s="3" t="s">
        <v>117</v>
      </c>
      <c r="BE153" s="175" t="n">
        <f aca="false">IF(N153="základní",J153,0)</f>
        <v>0</v>
      </c>
      <c r="BF153" s="175" t="n">
        <f aca="false">IF(N153="snížená",J153,0)</f>
        <v>0</v>
      </c>
      <c r="BG153" s="175" t="n">
        <f aca="false">IF(N153="zákl. přenesená",J153,0)</f>
        <v>0</v>
      </c>
      <c r="BH153" s="175" t="n">
        <f aca="false">IF(N153="sníž. přenesená",J153,0)</f>
        <v>0</v>
      </c>
      <c r="BI153" s="175" t="n">
        <f aca="false">IF(N153="nulová",J153,0)</f>
        <v>0</v>
      </c>
      <c r="BJ153" s="3" t="s">
        <v>83</v>
      </c>
      <c r="BK153" s="175" t="n">
        <f aca="false">ROUND(I153*H153,2)</f>
        <v>0</v>
      </c>
      <c r="BL153" s="3" t="s">
        <v>124</v>
      </c>
      <c r="BM153" s="174" t="s">
        <v>232</v>
      </c>
    </row>
    <row r="154" s="27" customFormat="true" ht="14.4" hidden="false" customHeight="true" outlineLevel="0" collapsed="false">
      <c r="A154" s="22"/>
      <c r="B154" s="161"/>
      <c r="C154" s="162" t="s">
        <v>233</v>
      </c>
      <c r="D154" s="162" t="s">
        <v>120</v>
      </c>
      <c r="E154" s="163" t="s">
        <v>234</v>
      </c>
      <c r="F154" s="164" t="s">
        <v>235</v>
      </c>
      <c r="G154" s="165" t="s">
        <v>123</v>
      </c>
      <c r="H154" s="166" t="n">
        <v>4</v>
      </c>
      <c r="I154" s="167"/>
      <c r="J154" s="168" t="n">
        <f aca="false">ROUND(I154*H154,2)</f>
        <v>0</v>
      </c>
      <c r="K154" s="169"/>
      <c r="L154" s="23"/>
      <c r="M154" s="170"/>
      <c r="N154" s="171" t="s">
        <v>43</v>
      </c>
      <c r="O154" s="60"/>
      <c r="P154" s="172" t="n">
        <f aca="false">O154*H154</f>
        <v>0</v>
      </c>
      <c r="Q154" s="172" t="n">
        <v>0</v>
      </c>
      <c r="R154" s="172" t="n">
        <f aca="false">Q154*H154</f>
        <v>0</v>
      </c>
      <c r="S154" s="172" t="n">
        <v>0</v>
      </c>
      <c r="T154" s="173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4" t="s">
        <v>124</v>
      </c>
      <c r="AT154" s="174" t="s">
        <v>120</v>
      </c>
      <c r="AU154" s="174" t="s">
        <v>85</v>
      </c>
      <c r="AY154" s="3" t="s">
        <v>117</v>
      </c>
      <c r="BE154" s="175" t="n">
        <f aca="false">IF(N154="základní",J154,0)</f>
        <v>0</v>
      </c>
      <c r="BF154" s="175" t="n">
        <f aca="false">IF(N154="snížená",J154,0)</f>
        <v>0</v>
      </c>
      <c r="BG154" s="175" t="n">
        <f aca="false">IF(N154="zákl. přenesená",J154,0)</f>
        <v>0</v>
      </c>
      <c r="BH154" s="175" t="n">
        <f aca="false">IF(N154="sníž. přenesená",J154,0)</f>
        <v>0</v>
      </c>
      <c r="BI154" s="175" t="n">
        <f aca="false">IF(N154="nulová",J154,0)</f>
        <v>0</v>
      </c>
      <c r="BJ154" s="3" t="s">
        <v>83</v>
      </c>
      <c r="BK154" s="175" t="n">
        <f aca="false">ROUND(I154*H154,2)</f>
        <v>0</v>
      </c>
      <c r="BL154" s="3" t="s">
        <v>124</v>
      </c>
      <c r="BM154" s="174" t="s">
        <v>236</v>
      </c>
    </row>
    <row r="155" s="27" customFormat="true" ht="14.4" hidden="false" customHeight="true" outlineLevel="0" collapsed="false">
      <c r="A155" s="22"/>
      <c r="B155" s="161"/>
      <c r="C155" s="162" t="s">
        <v>237</v>
      </c>
      <c r="D155" s="162" t="s">
        <v>120</v>
      </c>
      <c r="E155" s="163" t="s">
        <v>238</v>
      </c>
      <c r="F155" s="164" t="s">
        <v>239</v>
      </c>
      <c r="G155" s="165" t="s">
        <v>159</v>
      </c>
      <c r="H155" s="166" t="n">
        <v>1</v>
      </c>
      <c r="I155" s="167"/>
      <c r="J155" s="168" t="n">
        <f aca="false">ROUND(I155*H155,2)</f>
        <v>0</v>
      </c>
      <c r="K155" s="169"/>
      <c r="L155" s="23"/>
      <c r="M155" s="170"/>
      <c r="N155" s="171" t="s">
        <v>43</v>
      </c>
      <c r="O155" s="60"/>
      <c r="P155" s="172" t="n">
        <f aca="false">O155*H155</f>
        <v>0</v>
      </c>
      <c r="Q155" s="172" t="n">
        <v>0</v>
      </c>
      <c r="R155" s="172" t="n">
        <f aca="false">Q155*H155</f>
        <v>0</v>
      </c>
      <c r="S155" s="172" t="n">
        <v>0</v>
      </c>
      <c r="T155" s="173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4" t="s">
        <v>124</v>
      </c>
      <c r="AT155" s="174" t="s">
        <v>120</v>
      </c>
      <c r="AU155" s="174" t="s">
        <v>85</v>
      </c>
      <c r="AY155" s="3" t="s">
        <v>117</v>
      </c>
      <c r="BE155" s="175" t="n">
        <f aca="false">IF(N155="základní",J155,0)</f>
        <v>0</v>
      </c>
      <c r="BF155" s="175" t="n">
        <f aca="false">IF(N155="snížená",J155,0)</f>
        <v>0</v>
      </c>
      <c r="BG155" s="175" t="n">
        <f aca="false">IF(N155="zákl. přenesená",J155,0)</f>
        <v>0</v>
      </c>
      <c r="BH155" s="175" t="n">
        <f aca="false">IF(N155="sníž. přenesená",J155,0)</f>
        <v>0</v>
      </c>
      <c r="BI155" s="175" t="n">
        <f aca="false">IF(N155="nulová",J155,0)</f>
        <v>0</v>
      </c>
      <c r="BJ155" s="3" t="s">
        <v>83</v>
      </c>
      <c r="BK155" s="175" t="n">
        <f aca="false">ROUND(I155*H155,2)</f>
        <v>0</v>
      </c>
      <c r="BL155" s="3" t="s">
        <v>124</v>
      </c>
      <c r="BM155" s="174" t="s">
        <v>240</v>
      </c>
    </row>
    <row r="156" s="27" customFormat="true" ht="24.15" hidden="false" customHeight="true" outlineLevel="0" collapsed="false">
      <c r="A156" s="22"/>
      <c r="B156" s="161"/>
      <c r="C156" s="162" t="s">
        <v>241</v>
      </c>
      <c r="D156" s="162" t="s">
        <v>120</v>
      </c>
      <c r="E156" s="163" t="s">
        <v>242</v>
      </c>
      <c r="F156" s="164" t="s">
        <v>243</v>
      </c>
      <c r="G156" s="165" t="s">
        <v>159</v>
      </c>
      <c r="H156" s="166" t="n">
        <v>1</v>
      </c>
      <c r="I156" s="167"/>
      <c r="J156" s="168" t="n">
        <f aca="false">ROUND(I156*H156,2)</f>
        <v>0</v>
      </c>
      <c r="K156" s="169"/>
      <c r="L156" s="23"/>
      <c r="M156" s="170"/>
      <c r="N156" s="171" t="s">
        <v>43</v>
      </c>
      <c r="O156" s="60"/>
      <c r="P156" s="172" t="n">
        <f aca="false">O156*H156</f>
        <v>0</v>
      </c>
      <c r="Q156" s="172" t="n">
        <v>0</v>
      </c>
      <c r="R156" s="172" t="n">
        <f aca="false">Q156*H156</f>
        <v>0</v>
      </c>
      <c r="S156" s="172" t="n">
        <v>0</v>
      </c>
      <c r="T156" s="173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4" t="s">
        <v>124</v>
      </c>
      <c r="AT156" s="174" t="s">
        <v>120</v>
      </c>
      <c r="AU156" s="174" t="s">
        <v>85</v>
      </c>
      <c r="AY156" s="3" t="s">
        <v>117</v>
      </c>
      <c r="BE156" s="175" t="n">
        <f aca="false">IF(N156="základní",J156,0)</f>
        <v>0</v>
      </c>
      <c r="BF156" s="175" t="n">
        <f aca="false">IF(N156="snížená",J156,0)</f>
        <v>0</v>
      </c>
      <c r="BG156" s="175" t="n">
        <f aca="false">IF(N156="zákl. přenesená",J156,0)</f>
        <v>0</v>
      </c>
      <c r="BH156" s="175" t="n">
        <f aca="false">IF(N156="sníž. přenesená",J156,0)</f>
        <v>0</v>
      </c>
      <c r="BI156" s="175" t="n">
        <f aca="false">IF(N156="nulová",J156,0)</f>
        <v>0</v>
      </c>
      <c r="BJ156" s="3" t="s">
        <v>83</v>
      </c>
      <c r="BK156" s="175" t="n">
        <f aca="false">ROUND(I156*H156,2)</f>
        <v>0</v>
      </c>
      <c r="BL156" s="3" t="s">
        <v>124</v>
      </c>
      <c r="BM156" s="174" t="s">
        <v>244</v>
      </c>
    </row>
    <row r="157" s="27" customFormat="true" ht="14.4" hidden="false" customHeight="true" outlineLevel="0" collapsed="false">
      <c r="A157" s="22"/>
      <c r="B157" s="161"/>
      <c r="C157" s="162" t="s">
        <v>245</v>
      </c>
      <c r="D157" s="162" t="s">
        <v>120</v>
      </c>
      <c r="E157" s="163" t="s">
        <v>246</v>
      </c>
      <c r="F157" s="164" t="s">
        <v>247</v>
      </c>
      <c r="G157" s="165" t="s">
        <v>159</v>
      </c>
      <c r="H157" s="166" t="n">
        <v>1</v>
      </c>
      <c r="I157" s="167"/>
      <c r="J157" s="168" t="n">
        <f aca="false">ROUND(I157*H157,2)</f>
        <v>0</v>
      </c>
      <c r="K157" s="169"/>
      <c r="L157" s="23"/>
      <c r="M157" s="170"/>
      <c r="N157" s="171" t="s">
        <v>43</v>
      </c>
      <c r="O157" s="60"/>
      <c r="P157" s="172" t="n">
        <f aca="false">O157*H157</f>
        <v>0</v>
      </c>
      <c r="Q157" s="172" t="n">
        <v>0</v>
      </c>
      <c r="R157" s="172" t="n">
        <f aca="false">Q157*H157</f>
        <v>0</v>
      </c>
      <c r="S157" s="172" t="n">
        <v>0</v>
      </c>
      <c r="T157" s="173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4" t="s">
        <v>124</v>
      </c>
      <c r="AT157" s="174" t="s">
        <v>120</v>
      </c>
      <c r="AU157" s="174" t="s">
        <v>85</v>
      </c>
      <c r="AY157" s="3" t="s">
        <v>117</v>
      </c>
      <c r="BE157" s="175" t="n">
        <f aca="false">IF(N157="základní",J157,0)</f>
        <v>0</v>
      </c>
      <c r="BF157" s="175" t="n">
        <f aca="false">IF(N157="snížená",J157,0)</f>
        <v>0</v>
      </c>
      <c r="BG157" s="175" t="n">
        <f aca="false">IF(N157="zákl. přenesená",J157,0)</f>
        <v>0</v>
      </c>
      <c r="BH157" s="175" t="n">
        <f aca="false">IF(N157="sníž. přenesená",J157,0)</f>
        <v>0</v>
      </c>
      <c r="BI157" s="175" t="n">
        <f aca="false">IF(N157="nulová",J157,0)</f>
        <v>0</v>
      </c>
      <c r="BJ157" s="3" t="s">
        <v>83</v>
      </c>
      <c r="BK157" s="175" t="n">
        <f aca="false">ROUND(I157*H157,2)</f>
        <v>0</v>
      </c>
      <c r="BL157" s="3" t="s">
        <v>124</v>
      </c>
      <c r="BM157" s="174" t="s">
        <v>248</v>
      </c>
    </row>
    <row r="158" s="27" customFormat="true" ht="14.4" hidden="false" customHeight="true" outlineLevel="0" collapsed="false">
      <c r="A158" s="22"/>
      <c r="B158" s="161"/>
      <c r="C158" s="162" t="s">
        <v>249</v>
      </c>
      <c r="D158" s="162" t="s">
        <v>120</v>
      </c>
      <c r="E158" s="163" t="s">
        <v>250</v>
      </c>
      <c r="F158" s="164" t="s">
        <v>251</v>
      </c>
      <c r="G158" s="165" t="s">
        <v>159</v>
      </c>
      <c r="H158" s="166" t="n">
        <v>2</v>
      </c>
      <c r="I158" s="167"/>
      <c r="J158" s="168" t="n">
        <f aca="false">ROUND(I158*H158,2)</f>
        <v>0</v>
      </c>
      <c r="K158" s="169"/>
      <c r="L158" s="23"/>
      <c r="M158" s="170"/>
      <c r="N158" s="171" t="s">
        <v>43</v>
      </c>
      <c r="O158" s="60"/>
      <c r="P158" s="172" t="n">
        <f aca="false">O158*H158</f>
        <v>0</v>
      </c>
      <c r="Q158" s="172" t="n">
        <v>0</v>
      </c>
      <c r="R158" s="172" t="n">
        <f aca="false">Q158*H158</f>
        <v>0</v>
      </c>
      <c r="S158" s="172" t="n">
        <v>0</v>
      </c>
      <c r="T158" s="173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4" t="s">
        <v>124</v>
      </c>
      <c r="AT158" s="174" t="s">
        <v>120</v>
      </c>
      <c r="AU158" s="174" t="s">
        <v>85</v>
      </c>
      <c r="AY158" s="3" t="s">
        <v>117</v>
      </c>
      <c r="BE158" s="175" t="n">
        <f aca="false">IF(N158="základní",J158,0)</f>
        <v>0</v>
      </c>
      <c r="BF158" s="175" t="n">
        <f aca="false">IF(N158="snížená",J158,0)</f>
        <v>0</v>
      </c>
      <c r="BG158" s="175" t="n">
        <f aca="false">IF(N158="zákl. přenesená",J158,0)</f>
        <v>0</v>
      </c>
      <c r="BH158" s="175" t="n">
        <f aca="false">IF(N158="sníž. přenesená",J158,0)</f>
        <v>0</v>
      </c>
      <c r="BI158" s="175" t="n">
        <f aca="false">IF(N158="nulová",J158,0)</f>
        <v>0</v>
      </c>
      <c r="BJ158" s="3" t="s">
        <v>83</v>
      </c>
      <c r="BK158" s="175" t="n">
        <f aca="false">ROUND(I158*H158,2)</f>
        <v>0</v>
      </c>
      <c r="BL158" s="3" t="s">
        <v>124</v>
      </c>
      <c r="BM158" s="174" t="s">
        <v>252</v>
      </c>
    </row>
    <row r="159" s="27" customFormat="true" ht="14.4" hidden="false" customHeight="true" outlineLevel="0" collapsed="false">
      <c r="A159" s="22"/>
      <c r="B159" s="161"/>
      <c r="C159" s="162" t="s">
        <v>253</v>
      </c>
      <c r="D159" s="162" t="s">
        <v>120</v>
      </c>
      <c r="E159" s="163" t="s">
        <v>254</v>
      </c>
      <c r="F159" s="164" t="s">
        <v>255</v>
      </c>
      <c r="G159" s="165" t="s">
        <v>159</v>
      </c>
      <c r="H159" s="166" t="n">
        <v>2</v>
      </c>
      <c r="I159" s="167"/>
      <c r="J159" s="168" t="n">
        <f aca="false">ROUND(I159*H159,2)</f>
        <v>0</v>
      </c>
      <c r="K159" s="169"/>
      <c r="L159" s="23"/>
      <c r="M159" s="170"/>
      <c r="N159" s="171" t="s">
        <v>43</v>
      </c>
      <c r="O159" s="60"/>
      <c r="P159" s="172" t="n">
        <f aca="false">O159*H159</f>
        <v>0</v>
      </c>
      <c r="Q159" s="172" t="n">
        <v>0</v>
      </c>
      <c r="R159" s="172" t="n">
        <f aca="false">Q159*H159</f>
        <v>0</v>
      </c>
      <c r="S159" s="172" t="n">
        <v>0</v>
      </c>
      <c r="T159" s="173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4" t="s">
        <v>124</v>
      </c>
      <c r="AT159" s="174" t="s">
        <v>120</v>
      </c>
      <c r="AU159" s="174" t="s">
        <v>85</v>
      </c>
      <c r="AY159" s="3" t="s">
        <v>117</v>
      </c>
      <c r="BE159" s="175" t="n">
        <f aca="false">IF(N159="základní",J159,0)</f>
        <v>0</v>
      </c>
      <c r="BF159" s="175" t="n">
        <f aca="false">IF(N159="snížená",J159,0)</f>
        <v>0</v>
      </c>
      <c r="BG159" s="175" t="n">
        <f aca="false">IF(N159="zákl. přenesená",J159,0)</f>
        <v>0</v>
      </c>
      <c r="BH159" s="175" t="n">
        <f aca="false">IF(N159="sníž. přenesená",J159,0)</f>
        <v>0</v>
      </c>
      <c r="BI159" s="175" t="n">
        <f aca="false">IF(N159="nulová",J159,0)</f>
        <v>0</v>
      </c>
      <c r="BJ159" s="3" t="s">
        <v>83</v>
      </c>
      <c r="BK159" s="175" t="n">
        <f aca="false">ROUND(I159*H159,2)</f>
        <v>0</v>
      </c>
      <c r="BL159" s="3" t="s">
        <v>124</v>
      </c>
      <c r="BM159" s="174" t="s">
        <v>256</v>
      </c>
    </row>
    <row r="160" s="27" customFormat="true" ht="14.4" hidden="false" customHeight="true" outlineLevel="0" collapsed="false">
      <c r="A160" s="22"/>
      <c r="B160" s="161"/>
      <c r="C160" s="162" t="s">
        <v>257</v>
      </c>
      <c r="D160" s="162" t="s">
        <v>120</v>
      </c>
      <c r="E160" s="163" t="s">
        <v>258</v>
      </c>
      <c r="F160" s="164" t="s">
        <v>259</v>
      </c>
      <c r="G160" s="165" t="s">
        <v>260</v>
      </c>
      <c r="H160" s="166" t="n">
        <v>1</v>
      </c>
      <c r="I160" s="167"/>
      <c r="J160" s="168" t="n">
        <f aca="false">ROUND(I160*H160,2)</f>
        <v>0</v>
      </c>
      <c r="K160" s="169"/>
      <c r="L160" s="23"/>
      <c r="M160" s="170"/>
      <c r="N160" s="171" t="s">
        <v>43</v>
      </c>
      <c r="O160" s="60"/>
      <c r="P160" s="172" t="n">
        <f aca="false">O160*H160</f>
        <v>0</v>
      </c>
      <c r="Q160" s="172" t="n">
        <v>0</v>
      </c>
      <c r="R160" s="172" t="n">
        <f aca="false">Q160*H160</f>
        <v>0</v>
      </c>
      <c r="S160" s="172" t="n">
        <v>0</v>
      </c>
      <c r="T160" s="173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4" t="s">
        <v>124</v>
      </c>
      <c r="AT160" s="174" t="s">
        <v>120</v>
      </c>
      <c r="AU160" s="174" t="s">
        <v>85</v>
      </c>
      <c r="AY160" s="3" t="s">
        <v>117</v>
      </c>
      <c r="BE160" s="175" t="n">
        <f aca="false">IF(N160="základní",J160,0)</f>
        <v>0</v>
      </c>
      <c r="BF160" s="175" t="n">
        <f aca="false">IF(N160="snížená",J160,0)</f>
        <v>0</v>
      </c>
      <c r="BG160" s="175" t="n">
        <f aca="false">IF(N160="zákl. přenesená",J160,0)</f>
        <v>0</v>
      </c>
      <c r="BH160" s="175" t="n">
        <f aca="false">IF(N160="sníž. přenesená",J160,0)</f>
        <v>0</v>
      </c>
      <c r="BI160" s="175" t="n">
        <f aca="false">IF(N160="nulová",J160,0)</f>
        <v>0</v>
      </c>
      <c r="BJ160" s="3" t="s">
        <v>83</v>
      </c>
      <c r="BK160" s="175" t="n">
        <f aca="false">ROUND(I160*H160,2)</f>
        <v>0</v>
      </c>
      <c r="BL160" s="3" t="s">
        <v>124</v>
      </c>
      <c r="BM160" s="174" t="s">
        <v>261</v>
      </c>
    </row>
    <row r="161" s="27" customFormat="true" ht="14.4" hidden="false" customHeight="true" outlineLevel="0" collapsed="false">
      <c r="A161" s="22"/>
      <c r="B161" s="161"/>
      <c r="C161" s="162" t="s">
        <v>262</v>
      </c>
      <c r="D161" s="162" t="s">
        <v>120</v>
      </c>
      <c r="E161" s="163" t="s">
        <v>263</v>
      </c>
      <c r="F161" s="164" t="s">
        <v>264</v>
      </c>
      <c r="G161" s="165" t="s">
        <v>260</v>
      </c>
      <c r="H161" s="166" t="n">
        <v>1</v>
      </c>
      <c r="I161" s="167"/>
      <c r="J161" s="168" t="n">
        <f aca="false">ROUND(I161*H161,2)</f>
        <v>0</v>
      </c>
      <c r="K161" s="169"/>
      <c r="L161" s="23"/>
      <c r="M161" s="170"/>
      <c r="N161" s="171" t="s">
        <v>43</v>
      </c>
      <c r="O161" s="60"/>
      <c r="P161" s="172" t="n">
        <f aca="false">O161*H161</f>
        <v>0</v>
      </c>
      <c r="Q161" s="172" t="n">
        <v>0</v>
      </c>
      <c r="R161" s="172" t="n">
        <f aca="false">Q161*H161</f>
        <v>0</v>
      </c>
      <c r="S161" s="172" t="n">
        <v>0</v>
      </c>
      <c r="T161" s="173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4" t="s">
        <v>124</v>
      </c>
      <c r="AT161" s="174" t="s">
        <v>120</v>
      </c>
      <c r="AU161" s="174" t="s">
        <v>85</v>
      </c>
      <c r="AY161" s="3" t="s">
        <v>117</v>
      </c>
      <c r="BE161" s="175" t="n">
        <f aca="false">IF(N161="základní",J161,0)</f>
        <v>0</v>
      </c>
      <c r="BF161" s="175" t="n">
        <f aca="false">IF(N161="snížená",J161,0)</f>
        <v>0</v>
      </c>
      <c r="BG161" s="175" t="n">
        <f aca="false">IF(N161="zákl. přenesená",J161,0)</f>
        <v>0</v>
      </c>
      <c r="BH161" s="175" t="n">
        <f aca="false">IF(N161="sníž. přenesená",J161,0)</f>
        <v>0</v>
      </c>
      <c r="BI161" s="175" t="n">
        <f aca="false">IF(N161="nulová",J161,0)</f>
        <v>0</v>
      </c>
      <c r="BJ161" s="3" t="s">
        <v>83</v>
      </c>
      <c r="BK161" s="175" t="n">
        <f aca="false">ROUND(I161*H161,2)</f>
        <v>0</v>
      </c>
      <c r="BL161" s="3" t="s">
        <v>124</v>
      </c>
      <c r="BM161" s="174" t="s">
        <v>265</v>
      </c>
    </row>
    <row r="162" s="27" customFormat="true" ht="14.4" hidden="false" customHeight="true" outlineLevel="0" collapsed="false">
      <c r="A162" s="22"/>
      <c r="B162" s="161"/>
      <c r="C162" s="162" t="s">
        <v>266</v>
      </c>
      <c r="D162" s="162" t="s">
        <v>120</v>
      </c>
      <c r="E162" s="163" t="s">
        <v>267</v>
      </c>
      <c r="F162" s="164" t="s">
        <v>268</v>
      </c>
      <c r="G162" s="165" t="s">
        <v>260</v>
      </c>
      <c r="H162" s="166" t="n">
        <v>1</v>
      </c>
      <c r="I162" s="167"/>
      <c r="J162" s="168" t="n">
        <f aca="false">ROUND(I162*H162,2)</f>
        <v>0</v>
      </c>
      <c r="K162" s="169"/>
      <c r="L162" s="23"/>
      <c r="M162" s="170"/>
      <c r="N162" s="171" t="s">
        <v>43</v>
      </c>
      <c r="O162" s="60"/>
      <c r="P162" s="172" t="n">
        <f aca="false">O162*H162</f>
        <v>0</v>
      </c>
      <c r="Q162" s="172" t="n">
        <v>0</v>
      </c>
      <c r="R162" s="172" t="n">
        <f aca="false">Q162*H162</f>
        <v>0</v>
      </c>
      <c r="S162" s="172" t="n">
        <v>0</v>
      </c>
      <c r="T162" s="173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4" t="s">
        <v>124</v>
      </c>
      <c r="AT162" s="174" t="s">
        <v>120</v>
      </c>
      <c r="AU162" s="174" t="s">
        <v>85</v>
      </c>
      <c r="AY162" s="3" t="s">
        <v>117</v>
      </c>
      <c r="BE162" s="175" t="n">
        <f aca="false">IF(N162="základní",J162,0)</f>
        <v>0</v>
      </c>
      <c r="BF162" s="175" t="n">
        <f aca="false">IF(N162="snížená",J162,0)</f>
        <v>0</v>
      </c>
      <c r="BG162" s="175" t="n">
        <f aca="false">IF(N162="zákl. přenesená",J162,0)</f>
        <v>0</v>
      </c>
      <c r="BH162" s="175" t="n">
        <f aca="false">IF(N162="sníž. přenesená",J162,0)</f>
        <v>0</v>
      </c>
      <c r="BI162" s="175" t="n">
        <f aca="false">IF(N162="nulová",J162,0)</f>
        <v>0</v>
      </c>
      <c r="BJ162" s="3" t="s">
        <v>83</v>
      </c>
      <c r="BK162" s="175" t="n">
        <f aca="false">ROUND(I162*H162,2)</f>
        <v>0</v>
      </c>
      <c r="BL162" s="3" t="s">
        <v>124</v>
      </c>
      <c r="BM162" s="174" t="s">
        <v>269</v>
      </c>
    </row>
    <row r="163" s="27" customFormat="true" ht="14.4" hidden="false" customHeight="true" outlineLevel="0" collapsed="false">
      <c r="A163" s="22"/>
      <c r="B163" s="161"/>
      <c r="C163" s="162" t="s">
        <v>270</v>
      </c>
      <c r="D163" s="162" t="s">
        <v>120</v>
      </c>
      <c r="E163" s="163" t="s">
        <v>271</v>
      </c>
      <c r="F163" s="164" t="s">
        <v>272</v>
      </c>
      <c r="G163" s="165" t="s">
        <v>260</v>
      </c>
      <c r="H163" s="166" t="n">
        <v>3</v>
      </c>
      <c r="I163" s="167"/>
      <c r="J163" s="168" t="n">
        <f aca="false">ROUND(I163*H163,2)</f>
        <v>0</v>
      </c>
      <c r="K163" s="169"/>
      <c r="L163" s="23"/>
      <c r="M163" s="170"/>
      <c r="N163" s="171" t="s">
        <v>43</v>
      </c>
      <c r="O163" s="60"/>
      <c r="P163" s="172" t="n">
        <f aca="false">O163*H163</f>
        <v>0</v>
      </c>
      <c r="Q163" s="172" t="n">
        <v>0</v>
      </c>
      <c r="R163" s="172" t="n">
        <f aca="false">Q163*H163</f>
        <v>0</v>
      </c>
      <c r="S163" s="172" t="n">
        <v>0</v>
      </c>
      <c r="T163" s="173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4" t="s">
        <v>124</v>
      </c>
      <c r="AT163" s="174" t="s">
        <v>120</v>
      </c>
      <c r="AU163" s="174" t="s">
        <v>85</v>
      </c>
      <c r="AY163" s="3" t="s">
        <v>117</v>
      </c>
      <c r="BE163" s="175" t="n">
        <f aca="false">IF(N163="základní",J163,0)</f>
        <v>0</v>
      </c>
      <c r="BF163" s="175" t="n">
        <f aca="false">IF(N163="snížená",J163,0)</f>
        <v>0</v>
      </c>
      <c r="BG163" s="175" t="n">
        <f aca="false">IF(N163="zákl. přenesená",J163,0)</f>
        <v>0</v>
      </c>
      <c r="BH163" s="175" t="n">
        <f aca="false">IF(N163="sníž. přenesená",J163,0)</f>
        <v>0</v>
      </c>
      <c r="BI163" s="175" t="n">
        <f aca="false">IF(N163="nulová",J163,0)</f>
        <v>0</v>
      </c>
      <c r="BJ163" s="3" t="s">
        <v>83</v>
      </c>
      <c r="BK163" s="175" t="n">
        <f aca="false">ROUND(I163*H163,2)</f>
        <v>0</v>
      </c>
      <c r="BL163" s="3" t="s">
        <v>124</v>
      </c>
      <c r="BM163" s="174" t="s">
        <v>273</v>
      </c>
    </row>
    <row r="164" s="27" customFormat="true" ht="14.4" hidden="false" customHeight="true" outlineLevel="0" collapsed="false">
      <c r="A164" s="22"/>
      <c r="B164" s="161"/>
      <c r="C164" s="162" t="s">
        <v>274</v>
      </c>
      <c r="D164" s="162" t="s">
        <v>120</v>
      </c>
      <c r="E164" s="163" t="s">
        <v>275</v>
      </c>
      <c r="F164" s="164" t="s">
        <v>276</v>
      </c>
      <c r="G164" s="165" t="s">
        <v>260</v>
      </c>
      <c r="H164" s="166" t="n">
        <v>1</v>
      </c>
      <c r="I164" s="167"/>
      <c r="J164" s="168" t="n">
        <f aca="false">ROUND(I164*H164,2)</f>
        <v>0</v>
      </c>
      <c r="K164" s="169"/>
      <c r="L164" s="23"/>
      <c r="M164" s="170"/>
      <c r="N164" s="171" t="s">
        <v>43</v>
      </c>
      <c r="O164" s="60"/>
      <c r="P164" s="172" t="n">
        <f aca="false">O164*H164</f>
        <v>0</v>
      </c>
      <c r="Q164" s="172" t="n">
        <v>0</v>
      </c>
      <c r="R164" s="172" t="n">
        <f aca="false">Q164*H164</f>
        <v>0</v>
      </c>
      <c r="S164" s="172" t="n">
        <v>0</v>
      </c>
      <c r="T164" s="173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4" t="s">
        <v>124</v>
      </c>
      <c r="AT164" s="174" t="s">
        <v>120</v>
      </c>
      <c r="AU164" s="174" t="s">
        <v>85</v>
      </c>
      <c r="AY164" s="3" t="s">
        <v>117</v>
      </c>
      <c r="BE164" s="175" t="n">
        <f aca="false">IF(N164="základní",J164,0)</f>
        <v>0</v>
      </c>
      <c r="BF164" s="175" t="n">
        <f aca="false">IF(N164="snížená",J164,0)</f>
        <v>0</v>
      </c>
      <c r="BG164" s="175" t="n">
        <f aca="false">IF(N164="zákl. přenesená",J164,0)</f>
        <v>0</v>
      </c>
      <c r="BH164" s="175" t="n">
        <f aca="false">IF(N164="sníž. přenesená",J164,0)</f>
        <v>0</v>
      </c>
      <c r="BI164" s="175" t="n">
        <f aca="false">IF(N164="nulová",J164,0)</f>
        <v>0</v>
      </c>
      <c r="BJ164" s="3" t="s">
        <v>83</v>
      </c>
      <c r="BK164" s="175" t="n">
        <f aca="false">ROUND(I164*H164,2)</f>
        <v>0</v>
      </c>
      <c r="BL164" s="3" t="s">
        <v>124</v>
      </c>
      <c r="BM164" s="174" t="s">
        <v>277</v>
      </c>
    </row>
    <row r="165" s="27" customFormat="true" ht="14.4" hidden="false" customHeight="true" outlineLevel="0" collapsed="false">
      <c r="A165" s="22"/>
      <c r="B165" s="161"/>
      <c r="C165" s="162" t="s">
        <v>278</v>
      </c>
      <c r="D165" s="162" t="s">
        <v>120</v>
      </c>
      <c r="E165" s="163" t="s">
        <v>279</v>
      </c>
      <c r="F165" s="164" t="s">
        <v>280</v>
      </c>
      <c r="G165" s="165" t="s">
        <v>260</v>
      </c>
      <c r="H165" s="166" t="n">
        <v>1</v>
      </c>
      <c r="I165" s="167"/>
      <c r="J165" s="168" t="n">
        <f aca="false">ROUND(I165*H165,2)</f>
        <v>0</v>
      </c>
      <c r="K165" s="169"/>
      <c r="L165" s="23"/>
      <c r="M165" s="170"/>
      <c r="N165" s="171" t="s">
        <v>43</v>
      </c>
      <c r="O165" s="60"/>
      <c r="P165" s="172" t="n">
        <f aca="false">O165*H165</f>
        <v>0</v>
      </c>
      <c r="Q165" s="172" t="n">
        <v>0</v>
      </c>
      <c r="R165" s="172" t="n">
        <f aca="false">Q165*H165</f>
        <v>0</v>
      </c>
      <c r="S165" s="172" t="n">
        <v>0</v>
      </c>
      <c r="T165" s="173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4" t="s">
        <v>124</v>
      </c>
      <c r="AT165" s="174" t="s">
        <v>120</v>
      </c>
      <c r="AU165" s="174" t="s">
        <v>85</v>
      </c>
      <c r="AY165" s="3" t="s">
        <v>117</v>
      </c>
      <c r="BE165" s="175" t="n">
        <f aca="false">IF(N165="základní",J165,0)</f>
        <v>0</v>
      </c>
      <c r="BF165" s="175" t="n">
        <f aca="false">IF(N165="snížená",J165,0)</f>
        <v>0</v>
      </c>
      <c r="BG165" s="175" t="n">
        <f aca="false">IF(N165="zákl. přenesená",J165,0)</f>
        <v>0</v>
      </c>
      <c r="BH165" s="175" t="n">
        <f aca="false">IF(N165="sníž. přenesená",J165,0)</f>
        <v>0</v>
      </c>
      <c r="BI165" s="175" t="n">
        <f aca="false">IF(N165="nulová",J165,0)</f>
        <v>0</v>
      </c>
      <c r="BJ165" s="3" t="s">
        <v>83</v>
      </c>
      <c r="BK165" s="175" t="n">
        <f aca="false">ROUND(I165*H165,2)</f>
        <v>0</v>
      </c>
      <c r="BL165" s="3" t="s">
        <v>124</v>
      </c>
      <c r="BM165" s="174" t="s">
        <v>281</v>
      </c>
    </row>
    <row r="166" s="27" customFormat="true" ht="14.4" hidden="false" customHeight="true" outlineLevel="0" collapsed="false">
      <c r="A166" s="22"/>
      <c r="B166" s="161"/>
      <c r="C166" s="162" t="s">
        <v>282</v>
      </c>
      <c r="D166" s="162" t="s">
        <v>120</v>
      </c>
      <c r="E166" s="163" t="s">
        <v>283</v>
      </c>
      <c r="F166" s="164" t="s">
        <v>284</v>
      </c>
      <c r="G166" s="165" t="s">
        <v>260</v>
      </c>
      <c r="H166" s="166" t="n">
        <v>3</v>
      </c>
      <c r="I166" s="167"/>
      <c r="J166" s="168" t="n">
        <f aca="false">ROUND(I166*H166,2)</f>
        <v>0</v>
      </c>
      <c r="K166" s="169"/>
      <c r="L166" s="23"/>
      <c r="M166" s="170"/>
      <c r="N166" s="171" t="s">
        <v>43</v>
      </c>
      <c r="O166" s="60"/>
      <c r="P166" s="172" t="n">
        <f aca="false">O166*H166</f>
        <v>0</v>
      </c>
      <c r="Q166" s="172" t="n">
        <v>0</v>
      </c>
      <c r="R166" s="172" t="n">
        <f aca="false">Q166*H166</f>
        <v>0</v>
      </c>
      <c r="S166" s="172" t="n">
        <v>0</v>
      </c>
      <c r="T166" s="173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4" t="s">
        <v>124</v>
      </c>
      <c r="AT166" s="174" t="s">
        <v>120</v>
      </c>
      <c r="AU166" s="174" t="s">
        <v>85</v>
      </c>
      <c r="AY166" s="3" t="s">
        <v>117</v>
      </c>
      <c r="BE166" s="175" t="n">
        <f aca="false">IF(N166="základní",J166,0)</f>
        <v>0</v>
      </c>
      <c r="BF166" s="175" t="n">
        <f aca="false">IF(N166="snížená",J166,0)</f>
        <v>0</v>
      </c>
      <c r="BG166" s="175" t="n">
        <f aca="false">IF(N166="zákl. přenesená",J166,0)</f>
        <v>0</v>
      </c>
      <c r="BH166" s="175" t="n">
        <f aca="false">IF(N166="sníž. přenesená",J166,0)</f>
        <v>0</v>
      </c>
      <c r="BI166" s="175" t="n">
        <f aca="false">IF(N166="nulová",J166,0)</f>
        <v>0</v>
      </c>
      <c r="BJ166" s="3" t="s">
        <v>83</v>
      </c>
      <c r="BK166" s="175" t="n">
        <f aca="false">ROUND(I166*H166,2)</f>
        <v>0</v>
      </c>
      <c r="BL166" s="3" t="s">
        <v>124</v>
      </c>
      <c r="BM166" s="174" t="s">
        <v>285</v>
      </c>
    </row>
    <row r="167" s="27" customFormat="true" ht="14.4" hidden="false" customHeight="true" outlineLevel="0" collapsed="false">
      <c r="A167" s="22"/>
      <c r="B167" s="161"/>
      <c r="C167" s="162" t="s">
        <v>286</v>
      </c>
      <c r="D167" s="162" t="s">
        <v>120</v>
      </c>
      <c r="E167" s="163" t="s">
        <v>287</v>
      </c>
      <c r="F167" s="164" t="s">
        <v>288</v>
      </c>
      <c r="G167" s="165" t="s">
        <v>260</v>
      </c>
      <c r="H167" s="166" t="n">
        <v>1</v>
      </c>
      <c r="I167" s="167"/>
      <c r="J167" s="168" t="n">
        <f aca="false">ROUND(I167*H167,2)</f>
        <v>0</v>
      </c>
      <c r="K167" s="169"/>
      <c r="L167" s="23"/>
      <c r="M167" s="170"/>
      <c r="N167" s="171" t="s">
        <v>43</v>
      </c>
      <c r="O167" s="60"/>
      <c r="P167" s="172" t="n">
        <f aca="false">O167*H167</f>
        <v>0</v>
      </c>
      <c r="Q167" s="172" t="n">
        <v>0</v>
      </c>
      <c r="R167" s="172" t="n">
        <f aca="false">Q167*H167</f>
        <v>0</v>
      </c>
      <c r="S167" s="172" t="n">
        <v>0</v>
      </c>
      <c r="T167" s="173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4" t="s">
        <v>124</v>
      </c>
      <c r="AT167" s="174" t="s">
        <v>120</v>
      </c>
      <c r="AU167" s="174" t="s">
        <v>85</v>
      </c>
      <c r="AY167" s="3" t="s">
        <v>117</v>
      </c>
      <c r="BE167" s="175" t="n">
        <f aca="false">IF(N167="základní",J167,0)</f>
        <v>0</v>
      </c>
      <c r="BF167" s="175" t="n">
        <f aca="false">IF(N167="snížená",J167,0)</f>
        <v>0</v>
      </c>
      <c r="BG167" s="175" t="n">
        <f aca="false">IF(N167="zákl. přenesená",J167,0)</f>
        <v>0</v>
      </c>
      <c r="BH167" s="175" t="n">
        <f aca="false">IF(N167="sníž. přenesená",J167,0)</f>
        <v>0</v>
      </c>
      <c r="BI167" s="175" t="n">
        <f aca="false">IF(N167="nulová",J167,0)</f>
        <v>0</v>
      </c>
      <c r="BJ167" s="3" t="s">
        <v>83</v>
      </c>
      <c r="BK167" s="175" t="n">
        <f aca="false">ROUND(I167*H167,2)</f>
        <v>0</v>
      </c>
      <c r="BL167" s="3" t="s">
        <v>124</v>
      </c>
      <c r="BM167" s="174" t="s">
        <v>289</v>
      </c>
    </row>
    <row r="168" s="27" customFormat="true" ht="14.4" hidden="false" customHeight="true" outlineLevel="0" collapsed="false">
      <c r="A168" s="22"/>
      <c r="B168" s="161"/>
      <c r="C168" s="162" t="s">
        <v>290</v>
      </c>
      <c r="D168" s="162" t="s">
        <v>120</v>
      </c>
      <c r="E168" s="163" t="s">
        <v>291</v>
      </c>
      <c r="F168" s="164" t="s">
        <v>292</v>
      </c>
      <c r="G168" s="165" t="s">
        <v>260</v>
      </c>
      <c r="H168" s="166" t="n">
        <v>1</v>
      </c>
      <c r="I168" s="167"/>
      <c r="J168" s="168" t="n">
        <f aca="false">ROUND(I168*H168,2)</f>
        <v>0</v>
      </c>
      <c r="K168" s="169"/>
      <c r="L168" s="23"/>
      <c r="M168" s="170"/>
      <c r="N168" s="171" t="s">
        <v>43</v>
      </c>
      <c r="O168" s="60"/>
      <c r="P168" s="172" t="n">
        <f aca="false">O168*H168</f>
        <v>0</v>
      </c>
      <c r="Q168" s="172" t="n">
        <v>0</v>
      </c>
      <c r="R168" s="172" t="n">
        <f aca="false">Q168*H168</f>
        <v>0</v>
      </c>
      <c r="S168" s="172" t="n">
        <v>0</v>
      </c>
      <c r="T168" s="173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4" t="s">
        <v>124</v>
      </c>
      <c r="AT168" s="174" t="s">
        <v>120</v>
      </c>
      <c r="AU168" s="174" t="s">
        <v>85</v>
      </c>
      <c r="AY168" s="3" t="s">
        <v>117</v>
      </c>
      <c r="BE168" s="175" t="n">
        <f aca="false">IF(N168="základní",J168,0)</f>
        <v>0</v>
      </c>
      <c r="BF168" s="175" t="n">
        <f aca="false">IF(N168="snížená",J168,0)</f>
        <v>0</v>
      </c>
      <c r="BG168" s="175" t="n">
        <f aca="false">IF(N168="zákl. přenesená",J168,0)</f>
        <v>0</v>
      </c>
      <c r="BH168" s="175" t="n">
        <f aca="false">IF(N168="sníž. přenesená",J168,0)</f>
        <v>0</v>
      </c>
      <c r="BI168" s="175" t="n">
        <f aca="false">IF(N168="nulová",J168,0)</f>
        <v>0</v>
      </c>
      <c r="BJ168" s="3" t="s">
        <v>83</v>
      </c>
      <c r="BK168" s="175" t="n">
        <f aca="false">ROUND(I168*H168,2)</f>
        <v>0</v>
      </c>
      <c r="BL168" s="3" t="s">
        <v>124</v>
      </c>
      <c r="BM168" s="174" t="s">
        <v>293</v>
      </c>
    </row>
    <row r="169" s="27" customFormat="true" ht="14.4" hidden="false" customHeight="true" outlineLevel="0" collapsed="false">
      <c r="A169" s="22"/>
      <c r="B169" s="161"/>
      <c r="C169" s="162" t="s">
        <v>294</v>
      </c>
      <c r="D169" s="162" t="s">
        <v>120</v>
      </c>
      <c r="E169" s="163" t="s">
        <v>295</v>
      </c>
      <c r="F169" s="164" t="s">
        <v>296</v>
      </c>
      <c r="G169" s="165" t="s">
        <v>260</v>
      </c>
      <c r="H169" s="166" t="n">
        <v>2</v>
      </c>
      <c r="I169" s="167"/>
      <c r="J169" s="168" t="n">
        <f aca="false">ROUND(I169*H169,2)</f>
        <v>0</v>
      </c>
      <c r="K169" s="169"/>
      <c r="L169" s="23"/>
      <c r="M169" s="170"/>
      <c r="N169" s="171" t="s">
        <v>43</v>
      </c>
      <c r="O169" s="60"/>
      <c r="P169" s="172" t="n">
        <f aca="false">O169*H169</f>
        <v>0</v>
      </c>
      <c r="Q169" s="172" t="n">
        <v>0</v>
      </c>
      <c r="R169" s="172" t="n">
        <f aca="false">Q169*H169</f>
        <v>0</v>
      </c>
      <c r="S169" s="172" t="n">
        <v>0</v>
      </c>
      <c r="T169" s="173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4" t="s">
        <v>124</v>
      </c>
      <c r="AT169" s="174" t="s">
        <v>120</v>
      </c>
      <c r="AU169" s="174" t="s">
        <v>85</v>
      </c>
      <c r="AY169" s="3" t="s">
        <v>117</v>
      </c>
      <c r="BE169" s="175" t="n">
        <f aca="false">IF(N169="základní",J169,0)</f>
        <v>0</v>
      </c>
      <c r="BF169" s="175" t="n">
        <f aca="false">IF(N169="snížená",J169,0)</f>
        <v>0</v>
      </c>
      <c r="BG169" s="175" t="n">
        <f aca="false">IF(N169="zákl. přenesená",J169,0)</f>
        <v>0</v>
      </c>
      <c r="BH169" s="175" t="n">
        <f aca="false">IF(N169="sníž. přenesená",J169,0)</f>
        <v>0</v>
      </c>
      <c r="BI169" s="175" t="n">
        <f aca="false">IF(N169="nulová",J169,0)</f>
        <v>0</v>
      </c>
      <c r="BJ169" s="3" t="s">
        <v>83</v>
      </c>
      <c r="BK169" s="175" t="n">
        <f aca="false">ROUND(I169*H169,2)</f>
        <v>0</v>
      </c>
      <c r="BL169" s="3" t="s">
        <v>124</v>
      </c>
      <c r="BM169" s="174" t="s">
        <v>297</v>
      </c>
    </row>
    <row r="170" s="27" customFormat="true" ht="14.4" hidden="false" customHeight="true" outlineLevel="0" collapsed="false">
      <c r="A170" s="22"/>
      <c r="B170" s="161"/>
      <c r="C170" s="162" t="s">
        <v>298</v>
      </c>
      <c r="D170" s="162" t="s">
        <v>120</v>
      </c>
      <c r="E170" s="163" t="s">
        <v>299</v>
      </c>
      <c r="F170" s="164" t="s">
        <v>300</v>
      </c>
      <c r="G170" s="165" t="s">
        <v>260</v>
      </c>
      <c r="H170" s="166" t="n">
        <v>8</v>
      </c>
      <c r="I170" s="167"/>
      <c r="J170" s="168" t="n">
        <f aca="false">ROUND(I170*H170,2)</f>
        <v>0</v>
      </c>
      <c r="K170" s="169"/>
      <c r="L170" s="23"/>
      <c r="M170" s="170"/>
      <c r="N170" s="171" t="s">
        <v>43</v>
      </c>
      <c r="O170" s="60"/>
      <c r="P170" s="172" t="n">
        <f aca="false">O170*H170</f>
        <v>0</v>
      </c>
      <c r="Q170" s="172" t="n">
        <v>0</v>
      </c>
      <c r="R170" s="172" t="n">
        <f aca="false">Q170*H170</f>
        <v>0</v>
      </c>
      <c r="S170" s="172" t="n">
        <v>0</v>
      </c>
      <c r="T170" s="173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4" t="s">
        <v>124</v>
      </c>
      <c r="AT170" s="174" t="s">
        <v>120</v>
      </c>
      <c r="AU170" s="174" t="s">
        <v>85</v>
      </c>
      <c r="AY170" s="3" t="s">
        <v>117</v>
      </c>
      <c r="BE170" s="175" t="n">
        <f aca="false">IF(N170="základní",J170,0)</f>
        <v>0</v>
      </c>
      <c r="BF170" s="175" t="n">
        <f aca="false">IF(N170="snížená",J170,0)</f>
        <v>0</v>
      </c>
      <c r="BG170" s="175" t="n">
        <f aca="false">IF(N170="zákl. přenesená",J170,0)</f>
        <v>0</v>
      </c>
      <c r="BH170" s="175" t="n">
        <f aca="false">IF(N170="sníž. přenesená",J170,0)</f>
        <v>0</v>
      </c>
      <c r="BI170" s="175" t="n">
        <f aca="false">IF(N170="nulová",J170,0)</f>
        <v>0</v>
      </c>
      <c r="BJ170" s="3" t="s">
        <v>83</v>
      </c>
      <c r="BK170" s="175" t="n">
        <f aca="false">ROUND(I170*H170,2)</f>
        <v>0</v>
      </c>
      <c r="BL170" s="3" t="s">
        <v>124</v>
      </c>
      <c r="BM170" s="174" t="s">
        <v>301</v>
      </c>
    </row>
    <row r="171" s="27" customFormat="true" ht="14.4" hidden="false" customHeight="true" outlineLevel="0" collapsed="false">
      <c r="A171" s="22"/>
      <c r="B171" s="161"/>
      <c r="C171" s="162" t="s">
        <v>302</v>
      </c>
      <c r="D171" s="162" t="s">
        <v>120</v>
      </c>
      <c r="E171" s="163" t="s">
        <v>303</v>
      </c>
      <c r="F171" s="164" t="s">
        <v>304</v>
      </c>
      <c r="G171" s="165" t="s">
        <v>260</v>
      </c>
      <c r="H171" s="166" t="n">
        <v>9</v>
      </c>
      <c r="I171" s="167"/>
      <c r="J171" s="168" t="n">
        <f aca="false">ROUND(I171*H171,2)</f>
        <v>0</v>
      </c>
      <c r="K171" s="169"/>
      <c r="L171" s="23"/>
      <c r="M171" s="170"/>
      <c r="N171" s="171" t="s">
        <v>43</v>
      </c>
      <c r="O171" s="60"/>
      <c r="P171" s="172" t="n">
        <f aca="false">O171*H171</f>
        <v>0</v>
      </c>
      <c r="Q171" s="172" t="n">
        <v>0</v>
      </c>
      <c r="R171" s="172" t="n">
        <f aca="false">Q171*H171</f>
        <v>0</v>
      </c>
      <c r="S171" s="172" t="n">
        <v>0</v>
      </c>
      <c r="T171" s="173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4" t="s">
        <v>124</v>
      </c>
      <c r="AT171" s="174" t="s">
        <v>120</v>
      </c>
      <c r="AU171" s="174" t="s">
        <v>85</v>
      </c>
      <c r="AY171" s="3" t="s">
        <v>117</v>
      </c>
      <c r="BE171" s="175" t="n">
        <f aca="false">IF(N171="základní",J171,0)</f>
        <v>0</v>
      </c>
      <c r="BF171" s="175" t="n">
        <f aca="false">IF(N171="snížená",J171,0)</f>
        <v>0</v>
      </c>
      <c r="BG171" s="175" t="n">
        <f aca="false">IF(N171="zákl. přenesená",J171,0)</f>
        <v>0</v>
      </c>
      <c r="BH171" s="175" t="n">
        <f aca="false">IF(N171="sníž. přenesená",J171,0)</f>
        <v>0</v>
      </c>
      <c r="BI171" s="175" t="n">
        <f aca="false">IF(N171="nulová",J171,0)</f>
        <v>0</v>
      </c>
      <c r="BJ171" s="3" t="s">
        <v>83</v>
      </c>
      <c r="BK171" s="175" t="n">
        <f aca="false">ROUND(I171*H171,2)</f>
        <v>0</v>
      </c>
      <c r="BL171" s="3" t="s">
        <v>124</v>
      </c>
      <c r="BM171" s="174" t="s">
        <v>305</v>
      </c>
    </row>
    <row r="172" s="27" customFormat="true" ht="14.4" hidden="false" customHeight="true" outlineLevel="0" collapsed="false">
      <c r="A172" s="22"/>
      <c r="B172" s="161"/>
      <c r="C172" s="162" t="s">
        <v>306</v>
      </c>
      <c r="D172" s="162" t="s">
        <v>120</v>
      </c>
      <c r="E172" s="163" t="s">
        <v>307</v>
      </c>
      <c r="F172" s="164" t="s">
        <v>308</v>
      </c>
      <c r="G172" s="165" t="s">
        <v>260</v>
      </c>
      <c r="H172" s="166" t="n">
        <v>7</v>
      </c>
      <c r="I172" s="167"/>
      <c r="J172" s="168" t="n">
        <f aca="false">ROUND(I172*H172,2)</f>
        <v>0</v>
      </c>
      <c r="K172" s="169"/>
      <c r="L172" s="23"/>
      <c r="M172" s="170"/>
      <c r="N172" s="171" t="s">
        <v>43</v>
      </c>
      <c r="O172" s="60"/>
      <c r="P172" s="172" t="n">
        <f aca="false">O172*H172</f>
        <v>0</v>
      </c>
      <c r="Q172" s="172" t="n">
        <v>0</v>
      </c>
      <c r="R172" s="172" t="n">
        <f aca="false">Q172*H172</f>
        <v>0</v>
      </c>
      <c r="S172" s="172" t="n">
        <v>0</v>
      </c>
      <c r="T172" s="173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4" t="s">
        <v>124</v>
      </c>
      <c r="AT172" s="174" t="s">
        <v>120</v>
      </c>
      <c r="AU172" s="174" t="s">
        <v>85</v>
      </c>
      <c r="AY172" s="3" t="s">
        <v>117</v>
      </c>
      <c r="BE172" s="175" t="n">
        <f aca="false">IF(N172="základní",J172,0)</f>
        <v>0</v>
      </c>
      <c r="BF172" s="175" t="n">
        <f aca="false">IF(N172="snížená",J172,0)</f>
        <v>0</v>
      </c>
      <c r="BG172" s="175" t="n">
        <f aca="false">IF(N172="zákl. přenesená",J172,0)</f>
        <v>0</v>
      </c>
      <c r="BH172" s="175" t="n">
        <f aca="false">IF(N172="sníž. přenesená",J172,0)</f>
        <v>0</v>
      </c>
      <c r="BI172" s="175" t="n">
        <f aca="false">IF(N172="nulová",J172,0)</f>
        <v>0</v>
      </c>
      <c r="BJ172" s="3" t="s">
        <v>83</v>
      </c>
      <c r="BK172" s="175" t="n">
        <f aca="false">ROUND(I172*H172,2)</f>
        <v>0</v>
      </c>
      <c r="BL172" s="3" t="s">
        <v>124</v>
      </c>
      <c r="BM172" s="174" t="s">
        <v>309</v>
      </c>
    </row>
    <row r="173" s="27" customFormat="true" ht="14.4" hidden="false" customHeight="true" outlineLevel="0" collapsed="false">
      <c r="A173" s="22"/>
      <c r="B173" s="161"/>
      <c r="C173" s="162" t="s">
        <v>310</v>
      </c>
      <c r="D173" s="162" t="s">
        <v>120</v>
      </c>
      <c r="E173" s="163" t="s">
        <v>311</v>
      </c>
      <c r="F173" s="164" t="s">
        <v>312</v>
      </c>
      <c r="G173" s="165" t="s">
        <v>260</v>
      </c>
      <c r="H173" s="166" t="n">
        <v>4</v>
      </c>
      <c r="I173" s="167"/>
      <c r="J173" s="168" t="n">
        <f aca="false">ROUND(I173*H173,2)</f>
        <v>0</v>
      </c>
      <c r="K173" s="169"/>
      <c r="L173" s="23"/>
      <c r="M173" s="170"/>
      <c r="N173" s="171" t="s">
        <v>43</v>
      </c>
      <c r="O173" s="60"/>
      <c r="P173" s="172" t="n">
        <f aca="false">O173*H173</f>
        <v>0</v>
      </c>
      <c r="Q173" s="172" t="n">
        <v>0</v>
      </c>
      <c r="R173" s="172" t="n">
        <f aca="false">Q173*H173</f>
        <v>0</v>
      </c>
      <c r="S173" s="172" t="n">
        <v>0</v>
      </c>
      <c r="T173" s="173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4" t="s">
        <v>124</v>
      </c>
      <c r="AT173" s="174" t="s">
        <v>120</v>
      </c>
      <c r="AU173" s="174" t="s">
        <v>85</v>
      </c>
      <c r="AY173" s="3" t="s">
        <v>117</v>
      </c>
      <c r="BE173" s="175" t="n">
        <f aca="false">IF(N173="základní",J173,0)</f>
        <v>0</v>
      </c>
      <c r="BF173" s="175" t="n">
        <f aca="false">IF(N173="snížená",J173,0)</f>
        <v>0</v>
      </c>
      <c r="BG173" s="175" t="n">
        <f aca="false">IF(N173="zákl. přenesená",J173,0)</f>
        <v>0</v>
      </c>
      <c r="BH173" s="175" t="n">
        <f aca="false">IF(N173="sníž. přenesená",J173,0)</f>
        <v>0</v>
      </c>
      <c r="BI173" s="175" t="n">
        <f aca="false">IF(N173="nulová",J173,0)</f>
        <v>0</v>
      </c>
      <c r="BJ173" s="3" t="s">
        <v>83</v>
      </c>
      <c r="BK173" s="175" t="n">
        <f aca="false">ROUND(I173*H173,2)</f>
        <v>0</v>
      </c>
      <c r="BL173" s="3" t="s">
        <v>124</v>
      </c>
      <c r="BM173" s="174" t="s">
        <v>313</v>
      </c>
    </row>
    <row r="174" s="27" customFormat="true" ht="14.4" hidden="false" customHeight="true" outlineLevel="0" collapsed="false">
      <c r="A174" s="22"/>
      <c r="B174" s="161"/>
      <c r="C174" s="162" t="s">
        <v>314</v>
      </c>
      <c r="D174" s="162" t="s">
        <v>120</v>
      </c>
      <c r="E174" s="163" t="s">
        <v>315</v>
      </c>
      <c r="F174" s="164" t="s">
        <v>316</v>
      </c>
      <c r="G174" s="165" t="s">
        <v>260</v>
      </c>
      <c r="H174" s="166" t="n">
        <v>4</v>
      </c>
      <c r="I174" s="167"/>
      <c r="J174" s="168" t="n">
        <f aca="false">ROUND(I174*H174,2)</f>
        <v>0</v>
      </c>
      <c r="K174" s="169"/>
      <c r="L174" s="23"/>
      <c r="M174" s="170"/>
      <c r="N174" s="171" t="s">
        <v>43</v>
      </c>
      <c r="O174" s="60"/>
      <c r="P174" s="172" t="n">
        <f aca="false">O174*H174</f>
        <v>0</v>
      </c>
      <c r="Q174" s="172" t="n">
        <v>0</v>
      </c>
      <c r="R174" s="172" t="n">
        <f aca="false">Q174*H174</f>
        <v>0</v>
      </c>
      <c r="S174" s="172" t="n">
        <v>0</v>
      </c>
      <c r="T174" s="173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4" t="s">
        <v>124</v>
      </c>
      <c r="AT174" s="174" t="s">
        <v>120</v>
      </c>
      <c r="AU174" s="174" t="s">
        <v>85</v>
      </c>
      <c r="AY174" s="3" t="s">
        <v>117</v>
      </c>
      <c r="BE174" s="175" t="n">
        <f aca="false">IF(N174="základní",J174,0)</f>
        <v>0</v>
      </c>
      <c r="BF174" s="175" t="n">
        <f aca="false">IF(N174="snížená",J174,0)</f>
        <v>0</v>
      </c>
      <c r="BG174" s="175" t="n">
        <f aca="false">IF(N174="zákl. přenesená",J174,0)</f>
        <v>0</v>
      </c>
      <c r="BH174" s="175" t="n">
        <f aca="false">IF(N174="sníž. přenesená",J174,0)</f>
        <v>0</v>
      </c>
      <c r="BI174" s="175" t="n">
        <f aca="false">IF(N174="nulová",J174,0)</f>
        <v>0</v>
      </c>
      <c r="BJ174" s="3" t="s">
        <v>83</v>
      </c>
      <c r="BK174" s="175" t="n">
        <f aca="false">ROUND(I174*H174,2)</f>
        <v>0</v>
      </c>
      <c r="BL174" s="3" t="s">
        <v>124</v>
      </c>
      <c r="BM174" s="174" t="s">
        <v>317</v>
      </c>
    </row>
    <row r="175" s="27" customFormat="true" ht="14.4" hidden="false" customHeight="true" outlineLevel="0" collapsed="false">
      <c r="A175" s="22"/>
      <c r="B175" s="161"/>
      <c r="C175" s="162" t="s">
        <v>318</v>
      </c>
      <c r="D175" s="162" t="s">
        <v>120</v>
      </c>
      <c r="E175" s="163" t="s">
        <v>319</v>
      </c>
      <c r="F175" s="164" t="s">
        <v>320</v>
      </c>
      <c r="G175" s="165" t="s">
        <v>260</v>
      </c>
      <c r="H175" s="166" t="n">
        <v>1</v>
      </c>
      <c r="I175" s="167"/>
      <c r="J175" s="168" t="n">
        <f aca="false">ROUND(I175*H175,2)</f>
        <v>0</v>
      </c>
      <c r="K175" s="169"/>
      <c r="L175" s="23"/>
      <c r="M175" s="170"/>
      <c r="N175" s="171" t="s">
        <v>43</v>
      </c>
      <c r="O175" s="60"/>
      <c r="P175" s="172" t="n">
        <f aca="false">O175*H175</f>
        <v>0</v>
      </c>
      <c r="Q175" s="172" t="n">
        <v>0</v>
      </c>
      <c r="R175" s="172" t="n">
        <f aca="false">Q175*H175</f>
        <v>0</v>
      </c>
      <c r="S175" s="172" t="n">
        <v>0</v>
      </c>
      <c r="T175" s="173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4" t="s">
        <v>124</v>
      </c>
      <c r="AT175" s="174" t="s">
        <v>120</v>
      </c>
      <c r="AU175" s="174" t="s">
        <v>85</v>
      </c>
      <c r="AY175" s="3" t="s">
        <v>117</v>
      </c>
      <c r="BE175" s="175" t="n">
        <f aca="false">IF(N175="základní",J175,0)</f>
        <v>0</v>
      </c>
      <c r="BF175" s="175" t="n">
        <f aca="false">IF(N175="snížená",J175,0)</f>
        <v>0</v>
      </c>
      <c r="BG175" s="175" t="n">
        <f aca="false">IF(N175="zákl. přenesená",J175,0)</f>
        <v>0</v>
      </c>
      <c r="BH175" s="175" t="n">
        <f aca="false">IF(N175="sníž. přenesená",J175,0)</f>
        <v>0</v>
      </c>
      <c r="BI175" s="175" t="n">
        <f aca="false">IF(N175="nulová",J175,0)</f>
        <v>0</v>
      </c>
      <c r="BJ175" s="3" t="s">
        <v>83</v>
      </c>
      <c r="BK175" s="175" t="n">
        <f aca="false">ROUND(I175*H175,2)</f>
        <v>0</v>
      </c>
      <c r="BL175" s="3" t="s">
        <v>124</v>
      </c>
      <c r="BM175" s="174" t="s">
        <v>321</v>
      </c>
    </row>
    <row r="176" s="27" customFormat="true" ht="14.4" hidden="false" customHeight="true" outlineLevel="0" collapsed="false">
      <c r="A176" s="22"/>
      <c r="B176" s="161"/>
      <c r="C176" s="162" t="s">
        <v>322</v>
      </c>
      <c r="D176" s="162" t="s">
        <v>120</v>
      </c>
      <c r="E176" s="163" t="s">
        <v>323</v>
      </c>
      <c r="F176" s="164" t="s">
        <v>324</v>
      </c>
      <c r="G176" s="165" t="s">
        <v>260</v>
      </c>
      <c r="H176" s="166" t="n">
        <v>1</v>
      </c>
      <c r="I176" s="167"/>
      <c r="J176" s="168" t="n">
        <f aca="false">ROUND(I176*H176,2)</f>
        <v>0</v>
      </c>
      <c r="K176" s="169"/>
      <c r="L176" s="23"/>
      <c r="M176" s="170"/>
      <c r="N176" s="171" t="s">
        <v>43</v>
      </c>
      <c r="O176" s="60"/>
      <c r="P176" s="172" t="n">
        <f aca="false">O176*H176</f>
        <v>0</v>
      </c>
      <c r="Q176" s="172" t="n">
        <v>0</v>
      </c>
      <c r="R176" s="172" t="n">
        <f aca="false">Q176*H176</f>
        <v>0</v>
      </c>
      <c r="S176" s="172" t="n">
        <v>0</v>
      </c>
      <c r="T176" s="173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4" t="s">
        <v>124</v>
      </c>
      <c r="AT176" s="174" t="s">
        <v>120</v>
      </c>
      <c r="AU176" s="174" t="s">
        <v>85</v>
      </c>
      <c r="AY176" s="3" t="s">
        <v>117</v>
      </c>
      <c r="BE176" s="175" t="n">
        <f aca="false">IF(N176="základní",J176,0)</f>
        <v>0</v>
      </c>
      <c r="BF176" s="175" t="n">
        <f aca="false">IF(N176="snížená",J176,0)</f>
        <v>0</v>
      </c>
      <c r="BG176" s="175" t="n">
        <f aca="false">IF(N176="zákl. přenesená",J176,0)</f>
        <v>0</v>
      </c>
      <c r="BH176" s="175" t="n">
        <f aca="false">IF(N176="sníž. přenesená",J176,0)</f>
        <v>0</v>
      </c>
      <c r="BI176" s="175" t="n">
        <f aca="false">IF(N176="nulová",J176,0)</f>
        <v>0</v>
      </c>
      <c r="BJ176" s="3" t="s">
        <v>83</v>
      </c>
      <c r="BK176" s="175" t="n">
        <f aca="false">ROUND(I176*H176,2)</f>
        <v>0</v>
      </c>
      <c r="BL176" s="3" t="s">
        <v>124</v>
      </c>
      <c r="BM176" s="174" t="s">
        <v>325</v>
      </c>
    </row>
    <row r="177" s="27" customFormat="true" ht="14.4" hidden="false" customHeight="true" outlineLevel="0" collapsed="false">
      <c r="A177" s="22"/>
      <c r="B177" s="161"/>
      <c r="C177" s="162" t="s">
        <v>326</v>
      </c>
      <c r="D177" s="162" t="s">
        <v>120</v>
      </c>
      <c r="E177" s="163" t="s">
        <v>327</v>
      </c>
      <c r="F177" s="164" t="s">
        <v>328</v>
      </c>
      <c r="G177" s="165" t="s">
        <v>260</v>
      </c>
      <c r="H177" s="166" t="n">
        <v>4</v>
      </c>
      <c r="I177" s="167"/>
      <c r="J177" s="168" t="n">
        <f aca="false">ROUND(I177*H177,2)</f>
        <v>0</v>
      </c>
      <c r="K177" s="169"/>
      <c r="L177" s="23"/>
      <c r="M177" s="170"/>
      <c r="N177" s="171" t="s">
        <v>43</v>
      </c>
      <c r="O177" s="60"/>
      <c r="P177" s="172" t="n">
        <f aca="false">O177*H177</f>
        <v>0</v>
      </c>
      <c r="Q177" s="172" t="n">
        <v>0</v>
      </c>
      <c r="R177" s="172" t="n">
        <f aca="false">Q177*H177</f>
        <v>0</v>
      </c>
      <c r="S177" s="172" t="n">
        <v>0</v>
      </c>
      <c r="T177" s="173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4" t="s">
        <v>124</v>
      </c>
      <c r="AT177" s="174" t="s">
        <v>120</v>
      </c>
      <c r="AU177" s="174" t="s">
        <v>85</v>
      </c>
      <c r="AY177" s="3" t="s">
        <v>117</v>
      </c>
      <c r="BE177" s="175" t="n">
        <f aca="false">IF(N177="základní",J177,0)</f>
        <v>0</v>
      </c>
      <c r="BF177" s="175" t="n">
        <f aca="false">IF(N177="snížená",J177,0)</f>
        <v>0</v>
      </c>
      <c r="BG177" s="175" t="n">
        <f aca="false">IF(N177="zákl. přenesená",J177,0)</f>
        <v>0</v>
      </c>
      <c r="BH177" s="175" t="n">
        <f aca="false">IF(N177="sníž. přenesená",J177,0)</f>
        <v>0</v>
      </c>
      <c r="BI177" s="175" t="n">
        <f aca="false">IF(N177="nulová",J177,0)</f>
        <v>0</v>
      </c>
      <c r="BJ177" s="3" t="s">
        <v>83</v>
      </c>
      <c r="BK177" s="175" t="n">
        <f aca="false">ROUND(I177*H177,2)</f>
        <v>0</v>
      </c>
      <c r="BL177" s="3" t="s">
        <v>124</v>
      </c>
      <c r="BM177" s="174" t="s">
        <v>329</v>
      </c>
    </row>
    <row r="178" s="27" customFormat="true" ht="14.4" hidden="false" customHeight="true" outlineLevel="0" collapsed="false">
      <c r="A178" s="22"/>
      <c r="B178" s="161"/>
      <c r="C178" s="162" t="s">
        <v>330</v>
      </c>
      <c r="D178" s="162" t="s">
        <v>120</v>
      </c>
      <c r="E178" s="163" t="s">
        <v>331</v>
      </c>
      <c r="F178" s="164" t="s">
        <v>332</v>
      </c>
      <c r="G178" s="165" t="s">
        <v>260</v>
      </c>
      <c r="H178" s="166" t="n">
        <v>1</v>
      </c>
      <c r="I178" s="167"/>
      <c r="J178" s="168" t="n">
        <f aca="false">ROUND(I178*H178,2)</f>
        <v>0</v>
      </c>
      <c r="K178" s="169"/>
      <c r="L178" s="23"/>
      <c r="M178" s="170"/>
      <c r="N178" s="171" t="s">
        <v>43</v>
      </c>
      <c r="O178" s="60"/>
      <c r="P178" s="172" t="n">
        <f aca="false">O178*H178</f>
        <v>0</v>
      </c>
      <c r="Q178" s="172" t="n">
        <v>0</v>
      </c>
      <c r="R178" s="172" t="n">
        <f aca="false">Q178*H178</f>
        <v>0</v>
      </c>
      <c r="S178" s="172" t="n">
        <v>0</v>
      </c>
      <c r="T178" s="173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4" t="s">
        <v>124</v>
      </c>
      <c r="AT178" s="174" t="s">
        <v>120</v>
      </c>
      <c r="AU178" s="174" t="s">
        <v>85</v>
      </c>
      <c r="AY178" s="3" t="s">
        <v>117</v>
      </c>
      <c r="BE178" s="175" t="n">
        <f aca="false">IF(N178="základní",J178,0)</f>
        <v>0</v>
      </c>
      <c r="BF178" s="175" t="n">
        <f aca="false">IF(N178="snížená",J178,0)</f>
        <v>0</v>
      </c>
      <c r="BG178" s="175" t="n">
        <f aca="false">IF(N178="zákl. přenesená",J178,0)</f>
        <v>0</v>
      </c>
      <c r="BH178" s="175" t="n">
        <f aca="false">IF(N178="sníž. přenesená",J178,0)</f>
        <v>0</v>
      </c>
      <c r="BI178" s="175" t="n">
        <f aca="false">IF(N178="nulová",J178,0)</f>
        <v>0</v>
      </c>
      <c r="BJ178" s="3" t="s">
        <v>83</v>
      </c>
      <c r="BK178" s="175" t="n">
        <f aca="false">ROUND(I178*H178,2)</f>
        <v>0</v>
      </c>
      <c r="BL178" s="3" t="s">
        <v>124</v>
      </c>
      <c r="BM178" s="174" t="s">
        <v>333</v>
      </c>
    </row>
    <row r="179" s="27" customFormat="true" ht="14.4" hidden="false" customHeight="true" outlineLevel="0" collapsed="false">
      <c r="A179" s="22"/>
      <c r="B179" s="161"/>
      <c r="C179" s="162" t="s">
        <v>334</v>
      </c>
      <c r="D179" s="162" t="s">
        <v>120</v>
      </c>
      <c r="E179" s="163" t="s">
        <v>335</v>
      </c>
      <c r="F179" s="164" t="s">
        <v>336</v>
      </c>
      <c r="G179" s="165" t="s">
        <v>260</v>
      </c>
      <c r="H179" s="166" t="n">
        <v>4</v>
      </c>
      <c r="I179" s="167"/>
      <c r="J179" s="168" t="n">
        <f aca="false">ROUND(I179*H179,2)</f>
        <v>0</v>
      </c>
      <c r="K179" s="169"/>
      <c r="L179" s="23"/>
      <c r="M179" s="170"/>
      <c r="N179" s="171" t="s">
        <v>43</v>
      </c>
      <c r="O179" s="60"/>
      <c r="P179" s="172" t="n">
        <f aca="false">O179*H179</f>
        <v>0</v>
      </c>
      <c r="Q179" s="172" t="n">
        <v>0</v>
      </c>
      <c r="R179" s="172" t="n">
        <f aca="false">Q179*H179</f>
        <v>0</v>
      </c>
      <c r="S179" s="172" t="n">
        <v>0</v>
      </c>
      <c r="T179" s="173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4" t="s">
        <v>124</v>
      </c>
      <c r="AT179" s="174" t="s">
        <v>120</v>
      </c>
      <c r="AU179" s="174" t="s">
        <v>85</v>
      </c>
      <c r="AY179" s="3" t="s">
        <v>117</v>
      </c>
      <c r="BE179" s="175" t="n">
        <f aca="false">IF(N179="základní",J179,0)</f>
        <v>0</v>
      </c>
      <c r="BF179" s="175" t="n">
        <f aca="false">IF(N179="snížená",J179,0)</f>
        <v>0</v>
      </c>
      <c r="BG179" s="175" t="n">
        <f aca="false">IF(N179="zákl. přenesená",J179,0)</f>
        <v>0</v>
      </c>
      <c r="BH179" s="175" t="n">
        <f aca="false">IF(N179="sníž. přenesená",J179,0)</f>
        <v>0</v>
      </c>
      <c r="BI179" s="175" t="n">
        <f aca="false">IF(N179="nulová",J179,0)</f>
        <v>0</v>
      </c>
      <c r="BJ179" s="3" t="s">
        <v>83</v>
      </c>
      <c r="BK179" s="175" t="n">
        <f aca="false">ROUND(I179*H179,2)</f>
        <v>0</v>
      </c>
      <c r="BL179" s="3" t="s">
        <v>124</v>
      </c>
      <c r="BM179" s="174" t="s">
        <v>337</v>
      </c>
    </row>
    <row r="180" s="27" customFormat="true" ht="14.4" hidden="false" customHeight="true" outlineLevel="0" collapsed="false">
      <c r="A180" s="22"/>
      <c r="B180" s="161"/>
      <c r="C180" s="162" t="s">
        <v>338</v>
      </c>
      <c r="D180" s="162" t="s">
        <v>120</v>
      </c>
      <c r="E180" s="163" t="s">
        <v>339</v>
      </c>
      <c r="F180" s="164" t="s">
        <v>340</v>
      </c>
      <c r="G180" s="165" t="s">
        <v>260</v>
      </c>
      <c r="H180" s="166" t="n">
        <v>4</v>
      </c>
      <c r="I180" s="167"/>
      <c r="J180" s="168" t="n">
        <f aca="false">ROUND(I180*H180,2)</f>
        <v>0</v>
      </c>
      <c r="K180" s="169"/>
      <c r="L180" s="23"/>
      <c r="M180" s="170"/>
      <c r="N180" s="171" t="s">
        <v>43</v>
      </c>
      <c r="O180" s="60"/>
      <c r="P180" s="172" t="n">
        <f aca="false">O180*H180</f>
        <v>0</v>
      </c>
      <c r="Q180" s="172" t="n">
        <v>0</v>
      </c>
      <c r="R180" s="172" t="n">
        <f aca="false">Q180*H180</f>
        <v>0</v>
      </c>
      <c r="S180" s="172" t="n">
        <v>0</v>
      </c>
      <c r="T180" s="173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4" t="s">
        <v>124</v>
      </c>
      <c r="AT180" s="174" t="s">
        <v>120</v>
      </c>
      <c r="AU180" s="174" t="s">
        <v>85</v>
      </c>
      <c r="AY180" s="3" t="s">
        <v>117</v>
      </c>
      <c r="BE180" s="175" t="n">
        <f aca="false">IF(N180="základní",J180,0)</f>
        <v>0</v>
      </c>
      <c r="BF180" s="175" t="n">
        <f aca="false">IF(N180="snížená",J180,0)</f>
        <v>0</v>
      </c>
      <c r="BG180" s="175" t="n">
        <f aca="false">IF(N180="zákl. přenesená",J180,0)</f>
        <v>0</v>
      </c>
      <c r="BH180" s="175" t="n">
        <f aca="false">IF(N180="sníž. přenesená",J180,0)</f>
        <v>0</v>
      </c>
      <c r="BI180" s="175" t="n">
        <f aca="false">IF(N180="nulová",J180,0)</f>
        <v>0</v>
      </c>
      <c r="BJ180" s="3" t="s">
        <v>83</v>
      </c>
      <c r="BK180" s="175" t="n">
        <f aca="false">ROUND(I180*H180,2)</f>
        <v>0</v>
      </c>
      <c r="BL180" s="3" t="s">
        <v>124</v>
      </c>
      <c r="BM180" s="174" t="s">
        <v>341</v>
      </c>
    </row>
    <row r="181" s="27" customFormat="true" ht="14.4" hidden="false" customHeight="true" outlineLevel="0" collapsed="false">
      <c r="A181" s="22"/>
      <c r="B181" s="161"/>
      <c r="C181" s="162" t="s">
        <v>342</v>
      </c>
      <c r="D181" s="162" t="s">
        <v>120</v>
      </c>
      <c r="E181" s="163" t="s">
        <v>343</v>
      </c>
      <c r="F181" s="164" t="s">
        <v>344</v>
      </c>
      <c r="G181" s="165" t="s">
        <v>260</v>
      </c>
      <c r="H181" s="166" t="n">
        <v>1</v>
      </c>
      <c r="I181" s="167"/>
      <c r="J181" s="168" t="n">
        <f aca="false">ROUND(I181*H181,2)</f>
        <v>0</v>
      </c>
      <c r="K181" s="169"/>
      <c r="L181" s="23"/>
      <c r="M181" s="170"/>
      <c r="N181" s="171" t="s">
        <v>43</v>
      </c>
      <c r="O181" s="60"/>
      <c r="P181" s="172" t="n">
        <f aca="false">O181*H181</f>
        <v>0</v>
      </c>
      <c r="Q181" s="172" t="n">
        <v>0</v>
      </c>
      <c r="R181" s="172" t="n">
        <f aca="false">Q181*H181</f>
        <v>0</v>
      </c>
      <c r="S181" s="172" t="n">
        <v>0</v>
      </c>
      <c r="T181" s="173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4" t="s">
        <v>124</v>
      </c>
      <c r="AT181" s="174" t="s">
        <v>120</v>
      </c>
      <c r="AU181" s="174" t="s">
        <v>85</v>
      </c>
      <c r="AY181" s="3" t="s">
        <v>117</v>
      </c>
      <c r="BE181" s="175" t="n">
        <f aca="false">IF(N181="základní",J181,0)</f>
        <v>0</v>
      </c>
      <c r="BF181" s="175" t="n">
        <f aca="false">IF(N181="snížená",J181,0)</f>
        <v>0</v>
      </c>
      <c r="BG181" s="175" t="n">
        <f aca="false">IF(N181="zákl. přenesená",J181,0)</f>
        <v>0</v>
      </c>
      <c r="BH181" s="175" t="n">
        <f aca="false">IF(N181="sníž. přenesená",J181,0)</f>
        <v>0</v>
      </c>
      <c r="BI181" s="175" t="n">
        <f aca="false">IF(N181="nulová",J181,0)</f>
        <v>0</v>
      </c>
      <c r="BJ181" s="3" t="s">
        <v>83</v>
      </c>
      <c r="BK181" s="175" t="n">
        <f aca="false">ROUND(I181*H181,2)</f>
        <v>0</v>
      </c>
      <c r="BL181" s="3" t="s">
        <v>124</v>
      </c>
      <c r="BM181" s="174" t="s">
        <v>345</v>
      </c>
    </row>
    <row r="182" s="27" customFormat="true" ht="14.4" hidden="false" customHeight="true" outlineLevel="0" collapsed="false">
      <c r="A182" s="22"/>
      <c r="B182" s="161"/>
      <c r="C182" s="162" t="s">
        <v>346</v>
      </c>
      <c r="D182" s="162" t="s">
        <v>120</v>
      </c>
      <c r="E182" s="163" t="s">
        <v>347</v>
      </c>
      <c r="F182" s="164" t="s">
        <v>348</v>
      </c>
      <c r="G182" s="165" t="s">
        <v>260</v>
      </c>
      <c r="H182" s="166" t="n">
        <v>4</v>
      </c>
      <c r="I182" s="167"/>
      <c r="J182" s="168" t="n">
        <f aca="false">ROUND(I182*H182,2)</f>
        <v>0</v>
      </c>
      <c r="K182" s="169"/>
      <c r="L182" s="23"/>
      <c r="M182" s="170"/>
      <c r="N182" s="171" t="s">
        <v>43</v>
      </c>
      <c r="O182" s="60"/>
      <c r="P182" s="172" t="n">
        <f aca="false">O182*H182</f>
        <v>0</v>
      </c>
      <c r="Q182" s="172" t="n">
        <v>0</v>
      </c>
      <c r="R182" s="172" t="n">
        <f aca="false">Q182*H182</f>
        <v>0</v>
      </c>
      <c r="S182" s="172" t="n">
        <v>0</v>
      </c>
      <c r="T182" s="173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4" t="s">
        <v>124</v>
      </c>
      <c r="AT182" s="174" t="s">
        <v>120</v>
      </c>
      <c r="AU182" s="174" t="s">
        <v>85</v>
      </c>
      <c r="AY182" s="3" t="s">
        <v>117</v>
      </c>
      <c r="BE182" s="175" t="n">
        <f aca="false">IF(N182="základní",J182,0)</f>
        <v>0</v>
      </c>
      <c r="BF182" s="175" t="n">
        <f aca="false">IF(N182="snížená",J182,0)</f>
        <v>0</v>
      </c>
      <c r="BG182" s="175" t="n">
        <f aca="false">IF(N182="zákl. přenesená",J182,0)</f>
        <v>0</v>
      </c>
      <c r="BH182" s="175" t="n">
        <f aca="false">IF(N182="sníž. přenesená",J182,0)</f>
        <v>0</v>
      </c>
      <c r="BI182" s="175" t="n">
        <f aca="false">IF(N182="nulová",J182,0)</f>
        <v>0</v>
      </c>
      <c r="BJ182" s="3" t="s">
        <v>83</v>
      </c>
      <c r="BK182" s="175" t="n">
        <f aca="false">ROUND(I182*H182,2)</f>
        <v>0</v>
      </c>
      <c r="BL182" s="3" t="s">
        <v>124</v>
      </c>
      <c r="BM182" s="174" t="s">
        <v>349</v>
      </c>
    </row>
    <row r="183" s="27" customFormat="true" ht="14.4" hidden="false" customHeight="true" outlineLevel="0" collapsed="false">
      <c r="A183" s="22"/>
      <c r="B183" s="161"/>
      <c r="C183" s="162" t="s">
        <v>350</v>
      </c>
      <c r="D183" s="162" t="s">
        <v>120</v>
      </c>
      <c r="E183" s="163" t="s">
        <v>351</v>
      </c>
      <c r="F183" s="164" t="s">
        <v>352</v>
      </c>
      <c r="G183" s="165" t="s">
        <v>260</v>
      </c>
      <c r="H183" s="166" t="n">
        <v>3</v>
      </c>
      <c r="I183" s="167"/>
      <c r="J183" s="168" t="n">
        <f aca="false">ROUND(I183*H183,2)</f>
        <v>0</v>
      </c>
      <c r="K183" s="169"/>
      <c r="L183" s="23"/>
      <c r="M183" s="170"/>
      <c r="N183" s="171" t="s">
        <v>43</v>
      </c>
      <c r="O183" s="60"/>
      <c r="P183" s="172" t="n">
        <f aca="false">O183*H183</f>
        <v>0</v>
      </c>
      <c r="Q183" s="172" t="n">
        <v>0</v>
      </c>
      <c r="R183" s="172" t="n">
        <f aca="false">Q183*H183</f>
        <v>0</v>
      </c>
      <c r="S183" s="172" t="n">
        <v>0</v>
      </c>
      <c r="T183" s="173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4" t="s">
        <v>124</v>
      </c>
      <c r="AT183" s="174" t="s">
        <v>120</v>
      </c>
      <c r="AU183" s="174" t="s">
        <v>85</v>
      </c>
      <c r="AY183" s="3" t="s">
        <v>117</v>
      </c>
      <c r="BE183" s="175" t="n">
        <f aca="false">IF(N183="základní",J183,0)</f>
        <v>0</v>
      </c>
      <c r="BF183" s="175" t="n">
        <f aca="false">IF(N183="snížená",J183,0)</f>
        <v>0</v>
      </c>
      <c r="BG183" s="175" t="n">
        <f aca="false">IF(N183="zákl. přenesená",J183,0)</f>
        <v>0</v>
      </c>
      <c r="BH183" s="175" t="n">
        <f aca="false">IF(N183="sníž. přenesená",J183,0)</f>
        <v>0</v>
      </c>
      <c r="BI183" s="175" t="n">
        <f aca="false">IF(N183="nulová",J183,0)</f>
        <v>0</v>
      </c>
      <c r="BJ183" s="3" t="s">
        <v>83</v>
      </c>
      <c r="BK183" s="175" t="n">
        <f aca="false">ROUND(I183*H183,2)</f>
        <v>0</v>
      </c>
      <c r="BL183" s="3" t="s">
        <v>124</v>
      </c>
      <c r="BM183" s="174" t="s">
        <v>353</v>
      </c>
    </row>
    <row r="184" s="27" customFormat="true" ht="14.4" hidden="false" customHeight="true" outlineLevel="0" collapsed="false">
      <c r="A184" s="22"/>
      <c r="B184" s="161"/>
      <c r="C184" s="162" t="s">
        <v>354</v>
      </c>
      <c r="D184" s="162" t="s">
        <v>120</v>
      </c>
      <c r="E184" s="163" t="s">
        <v>355</v>
      </c>
      <c r="F184" s="164" t="s">
        <v>356</v>
      </c>
      <c r="G184" s="165" t="s">
        <v>260</v>
      </c>
      <c r="H184" s="166" t="n">
        <v>4</v>
      </c>
      <c r="I184" s="167"/>
      <c r="J184" s="168" t="n">
        <f aca="false">ROUND(I184*H184,2)</f>
        <v>0</v>
      </c>
      <c r="K184" s="169"/>
      <c r="L184" s="23"/>
      <c r="M184" s="170"/>
      <c r="N184" s="171" t="s">
        <v>43</v>
      </c>
      <c r="O184" s="60"/>
      <c r="P184" s="172" t="n">
        <f aca="false">O184*H184</f>
        <v>0</v>
      </c>
      <c r="Q184" s="172" t="n">
        <v>0</v>
      </c>
      <c r="R184" s="172" t="n">
        <f aca="false">Q184*H184</f>
        <v>0</v>
      </c>
      <c r="S184" s="172" t="n">
        <v>0</v>
      </c>
      <c r="T184" s="173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4" t="s">
        <v>124</v>
      </c>
      <c r="AT184" s="174" t="s">
        <v>120</v>
      </c>
      <c r="AU184" s="174" t="s">
        <v>85</v>
      </c>
      <c r="AY184" s="3" t="s">
        <v>117</v>
      </c>
      <c r="BE184" s="175" t="n">
        <f aca="false">IF(N184="základní",J184,0)</f>
        <v>0</v>
      </c>
      <c r="BF184" s="175" t="n">
        <f aca="false">IF(N184="snížená",J184,0)</f>
        <v>0</v>
      </c>
      <c r="BG184" s="175" t="n">
        <f aca="false">IF(N184="zákl. přenesená",J184,0)</f>
        <v>0</v>
      </c>
      <c r="BH184" s="175" t="n">
        <f aca="false">IF(N184="sníž. přenesená",J184,0)</f>
        <v>0</v>
      </c>
      <c r="BI184" s="175" t="n">
        <f aca="false">IF(N184="nulová",J184,0)</f>
        <v>0</v>
      </c>
      <c r="BJ184" s="3" t="s">
        <v>83</v>
      </c>
      <c r="BK184" s="175" t="n">
        <f aca="false">ROUND(I184*H184,2)</f>
        <v>0</v>
      </c>
      <c r="BL184" s="3" t="s">
        <v>124</v>
      </c>
      <c r="BM184" s="174" t="s">
        <v>357</v>
      </c>
    </row>
    <row r="185" s="27" customFormat="true" ht="14.4" hidden="false" customHeight="true" outlineLevel="0" collapsed="false">
      <c r="A185" s="22"/>
      <c r="B185" s="161"/>
      <c r="C185" s="162" t="s">
        <v>358</v>
      </c>
      <c r="D185" s="162" t="s">
        <v>120</v>
      </c>
      <c r="E185" s="163" t="s">
        <v>359</v>
      </c>
      <c r="F185" s="164" t="s">
        <v>360</v>
      </c>
      <c r="G185" s="165" t="s">
        <v>260</v>
      </c>
      <c r="H185" s="166" t="n">
        <v>3</v>
      </c>
      <c r="I185" s="167"/>
      <c r="J185" s="168" t="n">
        <f aca="false">ROUND(I185*H185,2)</f>
        <v>0</v>
      </c>
      <c r="K185" s="169"/>
      <c r="L185" s="23"/>
      <c r="M185" s="170"/>
      <c r="N185" s="171" t="s">
        <v>43</v>
      </c>
      <c r="O185" s="60"/>
      <c r="P185" s="172" t="n">
        <f aca="false">O185*H185</f>
        <v>0</v>
      </c>
      <c r="Q185" s="172" t="n">
        <v>0</v>
      </c>
      <c r="R185" s="172" t="n">
        <f aca="false">Q185*H185</f>
        <v>0</v>
      </c>
      <c r="S185" s="172" t="n">
        <v>0</v>
      </c>
      <c r="T185" s="173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4" t="s">
        <v>124</v>
      </c>
      <c r="AT185" s="174" t="s">
        <v>120</v>
      </c>
      <c r="AU185" s="174" t="s">
        <v>85</v>
      </c>
      <c r="AY185" s="3" t="s">
        <v>117</v>
      </c>
      <c r="BE185" s="175" t="n">
        <f aca="false">IF(N185="základní",J185,0)</f>
        <v>0</v>
      </c>
      <c r="BF185" s="175" t="n">
        <f aca="false">IF(N185="snížená",J185,0)</f>
        <v>0</v>
      </c>
      <c r="BG185" s="175" t="n">
        <f aca="false">IF(N185="zákl. přenesená",J185,0)</f>
        <v>0</v>
      </c>
      <c r="BH185" s="175" t="n">
        <f aca="false">IF(N185="sníž. přenesená",J185,0)</f>
        <v>0</v>
      </c>
      <c r="BI185" s="175" t="n">
        <f aca="false">IF(N185="nulová",J185,0)</f>
        <v>0</v>
      </c>
      <c r="BJ185" s="3" t="s">
        <v>83</v>
      </c>
      <c r="BK185" s="175" t="n">
        <f aca="false">ROUND(I185*H185,2)</f>
        <v>0</v>
      </c>
      <c r="BL185" s="3" t="s">
        <v>124</v>
      </c>
      <c r="BM185" s="174" t="s">
        <v>361</v>
      </c>
    </row>
    <row r="186" s="27" customFormat="true" ht="14.4" hidden="false" customHeight="true" outlineLevel="0" collapsed="false">
      <c r="A186" s="22"/>
      <c r="B186" s="161"/>
      <c r="C186" s="162" t="s">
        <v>362</v>
      </c>
      <c r="D186" s="162" t="s">
        <v>120</v>
      </c>
      <c r="E186" s="163" t="s">
        <v>363</v>
      </c>
      <c r="F186" s="164" t="s">
        <v>364</v>
      </c>
      <c r="G186" s="165" t="s">
        <v>260</v>
      </c>
      <c r="H186" s="166" t="n">
        <v>1</v>
      </c>
      <c r="I186" s="167"/>
      <c r="J186" s="168" t="n">
        <f aca="false">ROUND(I186*H186,2)</f>
        <v>0</v>
      </c>
      <c r="K186" s="169"/>
      <c r="L186" s="23"/>
      <c r="M186" s="170"/>
      <c r="N186" s="171" t="s">
        <v>43</v>
      </c>
      <c r="O186" s="60"/>
      <c r="P186" s="172" t="n">
        <f aca="false">O186*H186</f>
        <v>0</v>
      </c>
      <c r="Q186" s="172" t="n">
        <v>0</v>
      </c>
      <c r="R186" s="172" t="n">
        <f aca="false">Q186*H186</f>
        <v>0</v>
      </c>
      <c r="S186" s="172" t="n">
        <v>0</v>
      </c>
      <c r="T186" s="173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4" t="s">
        <v>124</v>
      </c>
      <c r="AT186" s="174" t="s">
        <v>120</v>
      </c>
      <c r="AU186" s="174" t="s">
        <v>85</v>
      </c>
      <c r="AY186" s="3" t="s">
        <v>117</v>
      </c>
      <c r="BE186" s="175" t="n">
        <f aca="false">IF(N186="základní",J186,0)</f>
        <v>0</v>
      </c>
      <c r="BF186" s="175" t="n">
        <f aca="false">IF(N186="snížená",J186,0)</f>
        <v>0</v>
      </c>
      <c r="BG186" s="175" t="n">
        <f aca="false">IF(N186="zákl. přenesená",J186,0)</f>
        <v>0</v>
      </c>
      <c r="BH186" s="175" t="n">
        <f aca="false">IF(N186="sníž. přenesená",J186,0)</f>
        <v>0</v>
      </c>
      <c r="BI186" s="175" t="n">
        <f aca="false">IF(N186="nulová",J186,0)</f>
        <v>0</v>
      </c>
      <c r="BJ186" s="3" t="s">
        <v>83</v>
      </c>
      <c r="BK186" s="175" t="n">
        <f aca="false">ROUND(I186*H186,2)</f>
        <v>0</v>
      </c>
      <c r="BL186" s="3" t="s">
        <v>124</v>
      </c>
      <c r="BM186" s="174" t="s">
        <v>365</v>
      </c>
    </row>
    <row r="187" s="27" customFormat="true" ht="24.15" hidden="false" customHeight="true" outlineLevel="0" collapsed="false">
      <c r="A187" s="22"/>
      <c r="B187" s="161"/>
      <c r="C187" s="162" t="s">
        <v>366</v>
      </c>
      <c r="D187" s="162" t="s">
        <v>120</v>
      </c>
      <c r="E187" s="163" t="s">
        <v>367</v>
      </c>
      <c r="F187" s="164" t="s">
        <v>368</v>
      </c>
      <c r="G187" s="165" t="s">
        <v>260</v>
      </c>
      <c r="H187" s="166" t="n">
        <v>2</v>
      </c>
      <c r="I187" s="167"/>
      <c r="J187" s="168" t="n">
        <f aca="false">ROUND(I187*H187,2)</f>
        <v>0</v>
      </c>
      <c r="K187" s="169"/>
      <c r="L187" s="23"/>
      <c r="M187" s="170"/>
      <c r="N187" s="171" t="s">
        <v>43</v>
      </c>
      <c r="O187" s="60"/>
      <c r="P187" s="172" t="n">
        <f aca="false">O187*H187</f>
        <v>0</v>
      </c>
      <c r="Q187" s="172" t="n">
        <v>0</v>
      </c>
      <c r="R187" s="172" t="n">
        <f aca="false">Q187*H187</f>
        <v>0</v>
      </c>
      <c r="S187" s="172" t="n">
        <v>0</v>
      </c>
      <c r="T187" s="173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4" t="s">
        <v>124</v>
      </c>
      <c r="AT187" s="174" t="s">
        <v>120</v>
      </c>
      <c r="AU187" s="174" t="s">
        <v>85</v>
      </c>
      <c r="AY187" s="3" t="s">
        <v>117</v>
      </c>
      <c r="BE187" s="175" t="n">
        <f aca="false">IF(N187="základní",J187,0)</f>
        <v>0</v>
      </c>
      <c r="BF187" s="175" t="n">
        <f aca="false">IF(N187="snížená",J187,0)</f>
        <v>0</v>
      </c>
      <c r="BG187" s="175" t="n">
        <f aca="false">IF(N187="zákl. přenesená",J187,0)</f>
        <v>0</v>
      </c>
      <c r="BH187" s="175" t="n">
        <f aca="false">IF(N187="sníž. přenesená",J187,0)</f>
        <v>0</v>
      </c>
      <c r="BI187" s="175" t="n">
        <f aca="false">IF(N187="nulová",J187,0)</f>
        <v>0</v>
      </c>
      <c r="BJ187" s="3" t="s">
        <v>83</v>
      </c>
      <c r="BK187" s="175" t="n">
        <f aca="false">ROUND(I187*H187,2)</f>
        <v>0</v>
      </c>
      <c r="BL187" s="3" t="s">
        <v>124</v>
      </c>
      <c r="BM187" s="174" t="s">
        <v>369</v>
      </c>
    </row>
    <row r="188" s="27" customFormat="true" ht="24.15" hidden="false" customHeight="true" outlineLevel="0" collapsed="false">
      <c r="A188" s="22"/>
      <c r="B188" s="161"/>
      <c r="C188" s="162" t="s">
        <v>370</v>
      </c>
      <c r="D188" s="162" t="s">
        <v>120</v>
      </c>
      <c r="E188" s="163" t="s">
        <v>371</v>
      </c>
      <c r="F188" s="164" t="s">
        <v>372</v>
      </c>
      <c r="G188" s="165" t="s">
        <v>260</v>
      </c>
      <c r="H188" s="166" t="n">
        <v>2</v>
      </c>
      <c r="I188" s="167"/>
      <c r="J188" s="168" t="n">
        <f aca="false">ROUND(I188*H188,2)</f>
        <v>0</v>
      </c>
      <c r="K188" s="169"/>
      <c r="L188" s="23"/>
      <c r="M188" s="170"/>
      <c r="N188" s="171" t="s">
        <v>43</v>
      </c>
      <c r="O188" s="60"/>
      <c r="P188" s="172" t="n">
        <f aca="false">O188*H188</f>
        <v>0</v>
      </c>
      <c r="Q188" s="172" t="n">
        <v>0</v>
      </c>
      <c r="R188" s="172" t="n">
        <f aca="false">Q188*H188</f>
        <v>0</v>
      </c>
      <c r="S188" s="172" t="n">
        <v>0</v>
      </c>
      <c r="T188" s="173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4" t="s">
        <v>124</v>
      </c>
      <c r="AT188" s="174" t="s">
        <v>120</v>
      </c>
      <c r="AU188" s="174" t="s">
        <v>85</v>
      </c>
      <c r="AY188" s="3" t="s">
        <v>117</v>
      </c>
      <c r="BE188" s="175" t="n">
        <f aca="false">IF(N188="základní",J188,0)</f>
        <v>0</v>
      </c>
      <c r="BF188" s="175" t="n">
        <f aca="false">IF(N188="snížená",J188,0)</f>
        <v>0</v>
      </c>
      <c r="BG188" s="175" t="n">
        <f aca="false">IF(N188="zákl. přenesená",J188,0)</f>
        <v>0</v>
      </c>
      <c r="BH188" s="175" t="n">
        <f aca="false">IF(N188="sníž. přenesená",J188,0)</f>
        <v>0</v>
      </c>
      <c r="BI188" s="175" t="n">
        <f aca="false">IF(N188="nulová",J188,0)</f>
        <v>0</v>
      </c>
      <c r="BJ188" s="3" t="s">
        <v>83</v>
      </c>
      <c r="BK188" s="175" t="n">
        <f aca="false">ROUND(I188*H188,2)</f>
        <v>0</v>
      </c>
      <c r="BL188" s="3" t="s">
        <v>124</v>
      </c>
      <c r="BM188" s="174" t="s">
        <v>373</v>
      </c>
    </row>
    <row r="189" s="27" customFormat="true" ht="24.15" hidden="false" customHeight="true" outlineLevel="0" collapsed="false">
      <c r="A189" s="22"/>
      <c r="B189" s="161"/>
      <c r="C189" s="162" t="s">
        <v>374</v>
      </c>
      <c r="D189" s="162" t="s">
        <v>120</v>
      </c>
      <c r="E189" s="163" t="s">
        <v>375</v>
      </c>
      <c r="F189" s="164" t="s">
        <v>376</v>
      </c>
      <c r="G189" s="165" t="s">
        <v>260</v>
      </c>
      <c r="H189" s="166" t="n">
        <v>9</v>
      </c>
      <c r="I189" s="167"/>
      <c r="J189" s="168" t="n">
        <f aca="false">ROUND(I189*H189,2)</f>
        <v>0</v>
      </c>
      <c r="K189" s="169"/>
      <c r="L189" s="23"/>
      <c r="M189" s="170"/>
      <c r="N189" s="171" t="s">
        <v>43</v>
      </c>
      <c r="O189" s="60"/>
      <c r="P189" s="172" t="n">
        <f aca="false">O189*H189</f>
        <v>0</v>
      </c>
      <c r="Q189" s="172" t="n">
        <v>0</v>
      </c>
      <c r="R189" s="172" t="n">
        <f aca="false">Q189*H189</f>
        <v>0</v>
      </c>
      <c r="S189" s="172" t="n">
        <v>0</v>
      </c>
      <c r="T189" s="173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4" t="s">
        <v>124</v>
      </c>
      <c r="AT189" s="174" t="s">
        <v>120</v>
      </c>
      <c r="AU189" s="174" t="s">
        <v>85</v>
      </c>
      <c r="AY189" s="3" t="s">
        <v>117</v>
      </c>
      <c r="BE189" s="175" t="n">
        <f aca="false">IF(N189="základní",J189,0)</f>
        <v>0</v>
      </c>
      <c r="BF189" s="175" t="n">
        <f aca="false">IF(N189="snížená",J189,0)</f>
        <v>0</v>
      </c>
      <c r="BG189" s="175" t="n">
        <f aca="false">IF(N189="zákl. přenesená",J189,0)</f>
        <v>0</v>
      </c>
      <c r="BH189" s="175" t="n">
        <f aca="false">IF(N189="sníž. přenesená",J189,0)</f>
        <v>0</v>
      </c>
      <c r="BI189" s="175" t="n">
        <f aca="false">IF(N189="nulová",J189,0)</f>
        <v>0</v>
      </c>
      <c r="BJ189" s="3" t="s">
        <v>83</v>
      </c>
      <c r="BK189" s="175" t="n">
        <f aca="false">ROUND(I189*H189,2)</f>
        <v>0</v>
      </c>
      <c r="BL189" s="3" t="s">
        <v>124</v>
      </c>
      <c r="BM189" s="174" t="s">
        <v>377</v>
      </c>
    </row>
    <row r="190" s="27" customFormat="true" ht="14.4" hidden="false" customHeight="true" outlineLevel="0" collapsed="false">
      <c r="A190" s="22"/>
      <c r="B190" s="161"/>
      <c r="C190" s="162" t="s">
        <v>378</v>
      </c>
      <c r="D190" s="162" t="s">
        <v>120</v>
      </c>
      <c r="E190" s="163" t="s">
        <v>379</v>
      </c>
      <c r="F190" s="164" t="s">
        <v>380</v>
      </c>
      <c r="G190" s="165" t="s">
        <v>260</v>
      </c>
      <c r="H190" s="166" t="n">
        <v>2</v>
      </c>
      <c r="I190" s="167"/>
      <c r="J190" s="168" t="n">
        <f aca="false">ROUND(I190*H190,2)</f>
        <v>0</v>
      </c>
      <c r="K190" s="169"/>
      <c r="L190" s="23"/>
      <c r="M190" s="170"/>
      <c r="N190" s="171" t="s">
        <v>43</v>
      </c>
      <c r="O190" s="60"/>
      <c r="P190" s="172" t="n">
        <f aca="false">O190*H190</f>
        <v>0</v>
      </c>
      <c r="Q190" s="172" t="n">
        <v>0</v>
      </c>
      <c r="R190" s="172" t="n">
        <f aca="false">Q190*H190</f>
        <v>0</v>
      </c>
      <c r="S190" s="172" t="n">
        <v>0</v>
      </c>
      <c r="T190" s="173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4" t="s">
        <v>124</v>
      </c>
      <c r="AT190" s="174" t="s">
        <v>120</v>
      </c>
      <c r="AU190" s="174" t="s">
        <v>85</v>
      </c>
      <c r="AY190" s="3" t="s">
        <v>117</v>
      </c>
      <c r="BE190" s="175" t="n">
        <f aca="false">IF(N190="základní",J190,0)</f>
        <v>0</v>
      </c>
      <c r="BF190" s="175" t="n">
        <f aca="false">IF(N190="snížená",J190,0)</f>
        <v>0</v>
      </c>
      <c r="BG190" s="175" t="n">
        <f aca="false">IF(N190="zákl. přenesená",J190,0)</f>
        <v>0</v>
      </c>
      <c r="BH190" s="175" t="n">
        <f aca="false">IF(N190="sníž. přenesená",J190,0)</f>
        <v>0</v>
      </c>
      <c r="BI190" s="175" t="n">
        <f aca="false">IF(N190="nulová",J190,0)</f>
        <v>0</v>
      </c>
      <c r="BJ190" s="3" t="s">
        <v>83</v>
      </c>
      <c r="BK190" s="175" t="n">
        <f aca="false">ROUND(I190*H190,2)</f>
        <v>0</v>
      </c>
      <c r="BL190" s="3" t="s">
        <v>124</v>
      </c>
      <c r="BM190" s="174" t="s">
        <v>381</v>
      </c>
    </row>
    <row r="191" s="27" customFormat="true" ht="14.4" hidden="false" customHeight="true" outlineLevel="0" collapsed="false">
      <c r="A191" s="22"/>
      <c r="B191" s="161"/>
      <c r="C191" s="162" t="s">
        <v>382</v>
      </c>
      <c r="D191" s="162" t="s">
        <v>120</v>
      </c>
      <c r="E191" s="163" t="s">
        <v>383</v>
      </c>
      <c r="F191" s="164" t="s">
        <v>384</v>
      </c>
      <c r="G191" s="165" t="s">
        <v>260</v>
      </c>
      <c r="H191" s="166" t="n">
        <v>2</v>
      </c>
      <c r="I191" s="167"/>
      <c r="J191" s="168" t="n">
        <f aca="false">ROUND(I191*H191,2)</f>
        <v>0</v>
      </c>
      <c r="K191" s="169"/>
      <c r="L191" s="23"/>
      <c r="M191" s="170"/>
      <c r="N191" s="171" t="s">
        <v>43</v>
      </c>
      <c r="O191" s="60"/>
      <c r="P191" s="172" t="n">
        <f aca="false">O191*H191</f>
        <v>0</v>
      </c>
      <c r="Q191" s="172" t="n">
        <v>0</v>
      </c>
      <c r="R191" s="172" t="n">
        <f aca="false">Q191*H191</f>
        <v>0</v>
      </c>
      <c r="S191" s="172" t="n">
        <v>0</v>
      </c>
      <c r="T191" s="173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4" t="s">
        <v>124</v>
      </c>
      <c r="AT191" s="174" t="s">
        <v>120</v>
      </c>
      <c r="AU191" s="174" t="s">
        <v>85</v>
      </c>
      <c r="AY191" s="3" t="s">
        <v>117</v>
      </c>
      <c r="BE191" s="175" t="n">
        <f aca="false">IF(N191="základní",J191,0)</f>
        <v>0</v>
      </c>
      <c r="BF191" s="175" t="n">
        <f aca="false">IF(N191="snížená",J191,0)</f>
        <v>0</v>
      </c>
      <c r="BG191" s="175" t="n">
        <f aca="false">IF(N191="zákl. přenesená",J191,0)</f>
        <v>0</v>
      </c>
      <c r="BH191" s="175" t="n">
        <f aca="false">IF(N191="sníž. přenesená",J191,0)</f>
        <v>0</v>
      </c>
      <c r="BI191" s="175" t="n">
        <f aca="false">IF(N191="nulová",J191,0)</f>
        <v>0</v>
      </c>
      <c r="BJ191" s="3" t="s">
        <v>83</v>
      </c>
      <c r="BK191" s="175" t="n">
        <f aca="false">ROUND(I191*H191,2)</f>
        <v>0</v>
      </c>
      <c r="BL191" s="3" t="s">
        <v>124</v>
      </c>
      <c r="BM191" s="174" t="s">
        <v>385</v>
      </c>
    </row>
    <row r="192" s="27" customFormat="true" ht="14.4" hidden="false" customHeight="true" outlineLevel="0" collapsed="false">
      <c r="A192" s="22"/>
      <c r="B192" s="161"/>
      <c r="C192" s="162" t="s">
        <v>386</v>
      </c>
      <c r="D192" s="162" t="s">
        <v>120</v>
      </c>
      <c r="E192" s="163" t="s">
        <v>387</v>
      </c>
      <c r="F192" s="164" t="s">
        <v>388</v>
      </c>
      <c r="G192" s="165" t="s">
        <v>260</v>
      </c>
      <c r="H192" s="166" t="n">
        <v>4</v>
      </c>
      <c r="I192" s="167"/>
      <c r="J192" s="168" t="n">
        <f aca="false">ROUND(I192*H192,2)</f>
        <v>0</v>
      </c>
      <c r="K192" s="169"/>
      <c r="L192" s="23"/>
      <c r="M192" s="170"/>
      <c r="N192" s="171" t="s">
        <v>43</v>
      </c>
      <c r="O192" s="60"/>
      <c r="P192" s="172" t="n">
        <f aca="false">O192*H192</f>
        <v>0</v>
      </c>
      <c r="Q192" s="172" t="n">
        <v>0</v>
      </c>
      <c r="R192" s="172" t="n">
        <f aca="false">Q192*H192</f>
        <v>0</v>
      </c>
      <c r="S192" s="172" t="n">
        <v>0</v>
      </c>
      <c r="T192" s="173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4" t="s">
        <v>124</v>
      </c>
      <c r="AT192" s="174" t="s">
        <v>120</v>
      </c>
      <c r="AU192" s="174" t="s">
        <v>85</v>
      </c>
      <c r="AY192" s="3" t="s">
        <v>117</v>
      </c>
      <c r="BE192" s="175" t="n">
        <f aca="false">IF(N192="základní",J192,0)</f>
        <v>0</v>
      </c>
      <c r="BF192" s="175" t="n">
        <f aca="false">IF(N192="snížená",J192,0)</f>
        <v>0</v>
      </c>
      <c r="BG192" s="175" t="n">
        <f aca="false">IF(N192="zákl. přenesená",J192,0)</f>
        <v>0</v>
      </c>
      <c r="BH192" s="175" t="n">
        <f aca="false">IF(N192="sníž. přenesená",J192,0)</f>
        <v>0</v>
      </c>
      <c r="BI192" s="175" t="n">
        <f aca="false">IF(N192="nulová",J192,0)</f>
        <v>0</v>
      </c>
      <c r="BJ192" s="3" t="s">
        <v>83</v>
      </c>
      <c r="BK192" s="175" t="n">
        <f aca="false">ROUND(I192*H192,2)</f>
        <v>0</v>
      </c>
      <c r="BL192" s="3" t="s">
        <v>124</v>
      </c>
      <c r="BM192" s="174" t="s">
        <v>389</v>
      </c>
    </row>
    <row r="193" s="27" customFormat="true" ht="14.4" hidden="false" customHeight="true" outlineLevel="0" collapsed="false">
      <c r="A193" s="22"/>
      <c r="B193" s="161"/>
      <c r="C193" s="162" t="s">
        <v>390</v>
      </c>
      <c r="D193" s="162" t="s">
        <v>120</v>
      </c>
      <c r="E193" s="163" t="s">
        <v>391</v>
      </c>
      <c r="F193" s="164" t="s">
        <v>392</v>
      </c>
      <c r="G193" s="165" t="s">
        <v>260</v>
      </c>
      <c r="H193" s="166" t="n">
        <v>21</v>
      </c>
      <c r="I193" s="167"/>
      <c r="J193" s="168" t="n">
        <f aca="false">ROUND(I193*H193,2)</f>
        <v>0</v>
      </c>
      <c r="K193" s="169"/>
      <c r="L193" s="23"/>
      <c r="M193" s="170"/>
      <c r="N193" s="171" t="s">
        <v>43</v>
      </c>
      <c r="O193" s="60"/>
      <c r="P193" s="172" t="n">
        <f aca="false">O193*H193</f>
        <v>0</v>
      </c>
      <c r="Q193" s="172" t="n">
        <v>0</v>
      </c>
      <c r="R193" s="172" t="n">
        <f aca="false">Q193*H193</f>
        <v>0</v>
      </c>
      <c r="S193" s="172" t="n">
        <v>0</v>
      </c>
      <c r="T193" s="173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4" t="s">
        <v>124</v>
      </c>
      <c r="AT193" s="174" t="s">
        <v>120</v>
      </c>
      <c r="AU193" s="174" t="s">
        <v>85</v>
      </c>
      <c r="AY193" s="3" t="s">
        <v>117</v>
      </c>
      <c r="BE193" s="175" t="n">
        <f aca="false">IF(N193="základní",J193,0)</f>
        <v>0</v>
      </c>
      <c r="BF193" s="175" t="n">
        <f aca="false">IF(N193="snížená",J193,0)</f>
        <v>0</v>
      </c>
      <c r="BG193" s="175" t="n">
        <f aca="false">IF(N193="zákl. přenesená",J193,0)</f>
        <v>0</v>
      </c>
      <c r="BH193" s="175" t="n">
        <f aca="false">IF(N193="sníž. přenesená",J193,0)</f>
        <v>0</v>
      </c>
      <c r="BI193" s="175" t="n">
        <f aca="false">IF(N193="nulová",J193,0)</f>
        <v>0</v>
      </c>
      <c r="BJ193" s="3" t="s">
        <v>83</v>
      </c>
      <c r="BK193" s="175" t="n">
        <f aca="false">ROUND(I193*H193,2)</f>
        <v>0</v>
      </c>
      <c r="BL193" s="3" t="s">
        <v>124</v>
      </c>
      <c r="BM193" s="174" t="s">
        <v>393</v>
      </c>
    </row>
    <row r="194" s="27" customFormat="true" ht="14.4" hidden="false" customHeight="true" outlineLevel="0" collapsed="false">
      <c r="A194" s="22"/>
      <c r="B194" s="161"/>
      <c r="C194" s="162" t="s">
        <v>394</v>
      </c>
      <c r="D194" s="162" t="s">
        <v>120</v>
      </c>
      <c r="E194" s="163" t="s">
        <v>395</v>
      </c>
      <c r="F194" s="164" t="s">
        <v>396</v>
      </c>
      <c r="G194" s="165" t="s">
        <v>260</v>
      </c>
      <c r="H194" s="166" t="n">
        <v>30</v>
      </c>
      <c r="I194" s="167"/>
      <c r="J194" s="168" t="n">
        <f aca="false">ROUND(I194*H194,2)</f>
        <v>0</v>
      </c>
      <c r="K194" s="169"/>
      <c r="L194" s="23"/>
      <c r="M194" s="170"/>
      <c r="N194" s="171" t="s">
        <v>43</v>
      </c>
      <c r="O194" s="60"/>
      <c r="P194" s="172" t="n">
        <f aca="false">O194*H194</f>
        <v>0</v>
      </c>
      <c r="Q194" s="172" t="n">
        <v>0</v>
      </c>
      <c r="R194" s="172" t="n">
        <f aca="false">Q194*H194</f>
        <v>0</v>
      </c>
      <c r="S194" s="172" t="n">
        <v>0</v>
      </c>
      <c r="T194" s="173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4" t="s">
        <v>124</v>
      </c>
      <c r="AT194" s="174" t="s">
        <v>120</v>
      </c>
      <c r="AU194" s="174" t="s">
        <v>85</v>
      </c>
      <c r="AY194" s="3" t="s">
        <v>117</v>
      </c>
      <c r="BE194" s="175" t="n">
        <f aca="false">IF(N194="základní",J194,0)</f>
        <v>0</v>
      </c>
      <c r="BF194" s="175" t="n">
        <f aca="false">IF(N194="snížená",J194,0)</f>
        <v>0</v>
      </c>
      <c r="BG194" s="175" t="n">
        <f aca="false">IF(N194="zákl. přenesená",J194,0)</f>
        <v>0</v>
      </c>
      <c r="BH194" s="175" t="n">
        <f aca="false">IF(N194="sníž. přenesená",J194,0)</f>
        <v>0</v>
      </c>
      <c r="BI194" s="175" t="n">
        <f aca="false">IF(N194="nulová",J194,0)</f>
        <v>0</v>
      </c>
      <c r="BJ194" s="3" t="s">
        <v>83</v>
      </c>
      <c r="BK194" s="175" t="n">
        <f aca="false">ROUND(I194*H194,2)</f>
        <v>0</v>
      </c>
      <c r="BL194" s="3" t="s">
        <v>124</v>
      </c>
      <c r="BM194" s="174" t="s">
        <v>397</v>
      </c>
    </row>
    <row r="195" s="27" customFormat="true" ht="14.4" hidden="false" customHeight="true" outlineLevel="0" collapsed="false">
      <c r="A195" s="22"/>
      <c r="B195" s="161"/>
      <c r="C195" s="162" t="s">
        <v>398</v>
      </c>
      <c r="D195" s="162" t="s">
        <v>120</v>
      </c>
      <c r="E195" s="163" t="s">
        <v>399</v>
      </c>
      <c r="F195" s="164" t="s">
        <v>400</v>
      </c>
      <c r="G195" s="165" t="s">
        <v>260</v>
      </c>
      <c r="H195" s="166" t="n">
        <v>15</v>
      </c>
      <c r="I195" s="167"/>
      <c r="J195" s="168" t="n">
        <f aca="false">ROUND(I195*H195,2)</f>
        <v>0</v>
      </c>
      <c r="K195" s="169"/>
      <c r="L195" s="23"/>
      <c r="M195" s="170"/>
      <c r="N195" s="171" t="s">
        <v>43</v>
      </c>
      <c r="O195" s="60"/>
      <c r="P195" s="172" t="n">
        <f aca="false">O195*H195</f>
        <v>0</v>
      </c>
      <c r="Q195" s="172" t="n">
        <v>0</v>
      </c>
      <c r="R195" s="172" t="n">
        <f aca="false">Q195*H195</f>
        <v>0</v>
      </c>
      <c r="S195" s="172" t="n">
        <v>0</v>
      </c>
      <c r="T195" s="173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4" t="s">
        <v>124</v>
      </c>
      <c r="AT195" s="174" t="s">
        <v>120</v>
      </c>
      <c r="AU195" s="174" t="s">
        <v>85</v>
      </c>
      <c r="AY195" s="3" t="s">
        <v>117</v>
      </c>
      <c r="BE195" s="175" t="n">
        <f aca="false">IF(N195="základní",J195,0)</f>
        <v>0</v>
      </c>
      <c r="BF195" s="175" t="n">
        <f aca="false">IF(N195="snížená",J195,0)</f>
        <v>0</v>
      </c>
      <c r="BG195" s="175" t="n">
        <f aca="false">IF(N195="zákl. přenesená",J195,0)</f>
        <v>0</v>
      </c>
      <c r="BH195" s="175" t="n">
        <f aca="false">IF(N195="sníž. přenesená",J195,0)</f>
        <v>0</v>
      </c>
      <c r="BI195" s="175" t="n">
        <f aca="false">IF(N195="nulová",J195,0)</f>
        <v>0</v>
      </c>
      <c r="BJ195" s="3" t="s">
        <v>83</v>
      </c>
      <c r="BK195" s="175" t="n">
        <f aca="false">ROUND(I195*H195,2)</f>
        <v>0</v>
      </c>
      <c r="BL195" s="3" t="s">
        <v>124</v>
      </c>
      <c r="BM195" s="174" t="s">
        <v>401</v>
      </c>
    </row>
    <row r="196" s="147" customFormat="true" ht="22.8" hidden="false" customHeight="true" outlineLevel="0" collapsed="false">
      <c r="B196" s="148"/>
      <c r="D196" s="149" t="s">
        <v>77</v>
      </c>
      <c r="E196" s="159" t="s">
        <v>402</v>
      </c>
      <c r="F196" s="159" t="s">
        <v>403</v>
      </c>
      <c r="I196" s="151"/>
      <c r="J196" s="160" t="n">
        <f aca="false">BK196</f>
        <v>0</v>
      </c>
      <c r="L196" s="148"/>
      <c r="M196" s="153"/>
      <c r="N196" s="154"/>
      <c r="O196" s="154"/>
      <c r="P196" s="155" t="n">
        <f aca="false">P197</f>
        <v>0</v>
      </c>
      <c r="Q196" s="154"/>
      <c r="R196" s="155" t="n">
        <f aca="false">R197</f>
        <v>0</v>
      </c>
      <c r="S196" s="154"/>
      <c r="T196" s="156" t="n">
        <f aca="false">T197</f>
        <v>0</v>
      </c>
      <c r="AR196" s="149" t="s">
        <v>83</v>
      </c>
      <c r="AT196" s="157" t="s">
        <v>77</v>
      </c>
      <c r="AU196" s="157" t="s">
        <v>83</v>
      </c>
      <c r="AY196" s="149" t="s">
        <v>117</v>
      </c>
      <c r="BK196" s="158" t="n">
        <f aca="false">BK197</f>
        <v>0</v>
      </c>
    </row>
    <row r="197" s="27" customFormat="true" ht="14.4" hidden="false" customHeight="true" outlineLevel="0" collapsed="false">
      <c r="A197" s="22"/>
      <c r="B197" s="161"/>
      <c r="C197" s="162" t="s">
        <v>404</v>
      </c>
      <c r="D197" s="162" t="s">
        <v>120</v>
      </c>
      <c r="E197" s="163" t="s">
        <v>405</v>
      </c>
      <c r="F197" s="164" t="s">
        <v>406</v>
      </c>
      <c r="G197" s="165" t="s">
        <v>173</v>
      </c>
      <c r="H197" s="166" t="n">
        <v>1</v>
      </c>
      <c r="I197" s="167"/>
      <c r="J197" s="168" t="n">
        <f aca="false">ROUND(I197*H197,2)</f>
        <v>0</v>
      </c>
      <c r="K197" s="169"/>
      <c r="L197" s="23"/>
      <c r="M197" s="170"/>
      <c r="N197" s="171" t="s">
        <v>43</v>
      </c>
      <c r="O197" s="60"/>
      <c r="P197" s="172" t="n">
        <f aca="false">O197*H197</f>
        <v>0</v>
      </c>
      <c r="Q197" s="172" t="n">
        <v>0</v>
      </c>
      <c r="R197" s="172" t="n">
        <f aca="false">Q197*H197</f>
        <v>0</v>
      </c>
      <c r="S197" s="172" t="n">
        <v>0</v>
      </c>
      <c r="T197" s="173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4" t="s">
        <v>124</v>
      </c>
      <c r="AT197" s="174" t="s">
        <v>120</v>
      </c>
      <c r="AU197" s="174" t="s">
        <v>85</v>
      </c>
      <c r="AY197" s="3" t="s">
        <v>117</v>
      </c>
      <c r="BE197" s="175" t="n">
        <f aca="false">IF(N197="základní",J197,0)</f>
        <v>0</v>
      </c>
      <c r="BF197" s="175" t="n">
        <f aca="false">IF(N197="snížená",J197,0)</f>
        <v>0</v>
      </c>
      <c r="BG197" s="175" t="n">
        <f aca="false">IF(N197="zákl. přenesená",J197,0)</f>
        <v>0</v>
      </c>
      <c r="BH197" s="175" t="n">
        <f aca="false">IF(N197="sníž. přenesená",J197,0)</f>
        <v>0</v>
      </c>
      <c r="BI197" s="175" t="n">
        <f aca="false">IF(N197="nulová",J197,0)</f>
        <v>0</v>
      </c>
      <c r="BJ197" s="3" t="s">
        <v>83</v>
      </c>
      <c r="BK197" s="175" t="n">
        <f aca="false">ROUND(I197*H197,2)</f>
        <v>0</v>
      </c>
      <c r="BL197" s="3" t="s">
        <v>124</v>
      </c>
      <c r="BM197" s="174" t="s">
        <v>407</v>
      </c>
    </row>
    <row r="198" s="147" customFormat="true" ht="25.9" hidden="false" customHeight="true" outlineLevel="0" collapsed="false">
      <c r="B198" s="148"/>
      <c r="D198" s="149" t="s">
        <v>77</v>
      </c>
      <c r="E198" s="150" t="s">
        <v>408</v>
      </c>
      <c r="F198" s="150" t="s">
        <v>409</v>
      </c>
      <c r="I198" s="151"/>
      <c r="J198" s="152" t="n">
        <f aca="false">BK198</f>
        <v>0</v>
      </c>
      <c r="L198" s="148"/>
      <c r="M198" s="153"/>
      <c r="N198" s="154"/>
      <c r="O198" s="154"/>
      <c r="P198" s="155" t="n">
        <f aca="false">P199</f>
        <v>0</v>
      </c>
      <c r="Q198" s="154"/>
      <c r="R198" s="155" t="n">
        <f aca="false">R199</f>
        <v>0</v>
      </c>
      <c r="S198" s="154"/>
      <c r="T198" s="156" t="n">
        <f aca="false">T199</f>
        <v>0</v>
      </c>
      <c r="AR198" s="149" t="s">
        <v>83</v>
      </c>
      <c r="AT198" s="157" t="s">
        <v>77</v>
      </c>
      <c r="AU198" s="157" t="s">
        <v>78</v>
      </c>
      <c r="AY198" s="149" t="s">
        <v>117</v>
      </c>
      <c r="BK198" s="158" t="n">
        <f aca="false">BK199</f>
        <v>0</v>
      </c>
    </row>
    <row r="199" s="147" customFormat="true" ht="22.8" hidden="false" customHeight="true" outlineLevel="0" collapsed="false">
      <c r="B199" s="148"/>
      <c r="D199" s="149" t="s">
        <v>77</v>
      </c>
      <c r="E199" s="159" t="s">
        <v>410</v>
      </c>
      <c r="F199" s="159" t="s">
        <v>411</v>
      </c>
      <c r="I199" s="151"/>
      <c r="J199" s="160" t="n">
        <f aca="false">BK199</f>
        <v>0</v>
      </c>
      <c r="L199" s="148"/>
      <c r="M199" s="153"/>
      <c r="N199" s="154"/>
      <c r="O199" s="154"/>
      <c r="P199" s="155" t="n">
        <f aca="false">SUM(P200:P210)</f>
        <v>0</v>
      </c>
      <c r="Q199" s="154"/>
      <c r="R199" s="155" t="n">
        <f aca="false">SUM(R200:R210)</f>
        <v>0</v>
      </c>
      <c r="S199" s="154"/>
      <c r="T199" s="156" t="n">
        <f aca="false">SUM(T200:T210)</f>
        <v>0</v>
      </c>
      <c r="AR199" s="149" t="s">
        <v>83</v>
      </c>
      <c r="AT199" s="157" t="s">
        <v>77</v>
      </c>
      <c r="AU199" s="157" t="s">
        <v>83</v>
      </c>
      <c r="AY199" s="149" t="s">
        <v>117</v>
      </c>
      <c r="BK199" s="158" t="n">
        <f aca="false">SUM(BK200:BK210)</f>
        <v>0</v>
      </c>
    </row>
    <row r="200" s="27" customFormat="true" ht="24.15" hidden="false" customHeight="true" outlineLevel="0" collapsed="false">
      <c r="A200" s="22"/>
      <c r="B200" s="161"/>
      <c r="C200" s="162" t="s">
        <v>412</v>
      </c>
      <c r="D200" s="162" t="s">
        <v>120</v>
      </c>
      <c r="E200" s="163" t="s">
        <v>413</v>
      </c>
      <c r="F200" s="164" t="s">
        <v>414</v>
      </c>
      <c r="G200" s="165" t="s">
        <v>415</v>
      </c>
      <c r="H200" s="166" t="n">
        <v>50</v>
      </c>
      <c r="I200" s="167"/>
      <c r="J200" s="168" t="n">
        <f aca="false">ROUND(I200*H200,2)</f>
        <v>0</v>
      </c>
      <c r="K200" s="169"/>
      <c r="L200" s="23"/>
      <c r="M200" s="170"/>
      <c r="N200" s="171" t="s">
        <v>43</v>
      </c>
      <c r="O200" s="60"/>
      <c r="P200" s="172" t="n">
        <f aca="false">O200*H200</f>
        <v>0</v>
      </c>
      <c r="Q200" s="172" t="n">
        <v>0</v>
      </c>
      <c r="R200" s="172" t="n">
        <f aca="false">Q200*H200</f>
        <v>0</v>
      </c>
      <c r="S200" s="172" t="n">
        <v>0</v>
      </c>
      <c r="T200" s="173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4" t="s">
        <v>124</v>
      </c>
      <c r="AT200" s="174" t="s">
        <v>120</v>
      </c>
      <c r="AU200" s="174" t="s">
        <v>85</v>
      </c>
      <c r="AY200" s="3" t="s">
        <v>117</v>
      </c>
      <c r="BE200" s="175" t="n">
        <f aca="false">IF(N200="základní",J200,0)</f>
        <v>0</v>
      </c>
      <c r="BF200" s="175" t="n">
        <f aca="false">IF(N200="snížená",J200,0)</f>
        <v>0</v>
      </c>
      <c r="BG200" s="175" t="n">
        <f aca="false">IF(N200="zákl. přenesená",J200,0)</f>
        <v>0</v>
      </c>
      <c r="BH200" s="175" t="n">
        <f aca="false">IF(N200="sníž. přenesená",J200,0)</f>
        <v>0</v>
      </c>
      <c r="BI200" s="175" t="n">
        <f aca="false">IF(N200="nulová",J200,0)</f>
        <v>0</v>
      </c>
      <c r="BJ200" s="3" t="s">
        <v>83</v>
      </c>
      <c r="BK200" s="175" t="n">
        <f aca="false">ROUND(I200*H200,2)</f>
        <v>0</v>
      </c>
      <c r="BL200" s="3" t="s">
        <v>124</v>
      </c>
      <c r="BM200" s="174" t="s">
        <v>416</v>
      </c>
    </row>
    <row r="201" s="27" customFormat="true" ht="24.15" hidden="false" customHeight="true" outlineLevel="0" collapsed="false">
      <c r="A201" s="22"/>
      <c r="B201" s="161"/>
      <c r="C201" s="162" t="s">
        <v>417</v>
      </c>
      <c r="D201" s="162" t="s">
        <v>120</v>
      </c>
      <c r="E201" s="163" t="s">
        <v>418</v>
      </c>
      <c r="F201" s="164" t="s">
        <v>419</v>
      </c>
      <c r="G201" s="165" t="s">
        <v>415</v>
      </c>
      <c r="H201" s="166" t="n">
        <v>6</v>
      </c>
      <c r="I201" s="167"/>
      <c r="J201" s="168" t="n">
        <f aca="false">ROUND(I201*H201,2)</f>
        <v>0</v>
      </c>
      <c r="K201" s="169"/>
      <c r="L201" s="23"/>
      <c r="M201" s="170"/>
      <c r="N201" s="171" t="s">
        <v>43</v>
      </c>
      <c r="O201" s="60"/>
      <c r="P201" s="172" t="n">
        <f aca="false">O201*H201</f>
        <v>0</v>
      </c>
      <c r="Q201" s="172" t="n">
        <v>0</v>
      </c>
      <c r="R201" s="172" t="n">
        <f aca="false">Q201*H201</f>
        <v>0</v>
      </c>
      <c r="S201" s="172" t="n">
        <v>0</v>
      </c>
      <c r="T201" s="173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4" t="s">
        <v>124</v>
      </c>
      <c r="AT201" s="174" t="s">
        <v>120</v>
      </c>
      <c r="AU201" s="174" t="s">
        <v>85</v>
      </c>
      <c r="AY201" s="3" t="s">
        <v>117</v>
      </c>
      <c r="BE201" s="175" t="n">
        <f aca="false">IF(N201="základní",J201,0)</f>
        <v>0</v>
      </c>
      <c r="BF201" s="175" t="n">
        <f aca="false">IF(N201="snížená",J201,0)</f>
        <v>0</v>
      </c>
      <c r="BG201" s="175" t="n">
        <f aca="false">IF(N201="zákl. přenesená",J201,0)</f>
        <v>0</v>
      </c>
      <c r="BH201" s="175" t="n">
        <f aca="false">IF(N201="sníž. přenesená",J201,0)</f>
        <v>0</v>
      </c>
      <c r="BI201" s="175" t="n">
        <f aca="false">IF(N201="nulová",J201,0)</f>
        <v>0</v>
      </c>
      <c r="BJ201" s="3" t="s">
        <v>83</v>
      </c>
      <c r="BK201" s="175" t="n">
        <f aca="false">ROUND(I201*H201,2)</f>
        <v>0</v>
      </c>
      <c r="BL201" s="3" t="s">
        <v>124</v>
      </c>
      <c r="BM201" s="174" t="s">
        <v>420</v>
      </c>
    </row>
    <row r="202" s="27" customFormat="true" ht="14.4" hidden="false" customHeight="true" outlineLevel="0" collapsed="false">
      <c r="A202" s="22"/>
      <c r="B202" s="161"/>
      <c r="C202" s="162" t="s">
        <v>421</v>
      </c>
      <c r="D202" s="162" t="s">
        <v>120</v>
      </c>
      <c r="E202" s="163" t="s">
        <v>422</v>
      </c>
      <c r="F202" s="164" t="s">
        <v>423</v>
      </c>
      <c r="G202" s="165" t="s">
        <v>424</v>
      </c>
      <c r="H202" s="166" t="n">
        <v>2</v>
      </c>
      <c r="I202" s="167"/>
      <c r="J202" s="168" t="n">
        <f aca="false">ROUND(I202*H202,2)</f>
        <v>0</v>
      </c>
      <c r="K202" s="169"/>
      <c r="L202" s="23"/>
      <c r="M202" s="170"/>
      <c r="N202" s="171" t="s">
        <v>43</v>
      </c>
      <c r="O202" s="60"/>
      <c r="P202" s="172" t="n">
        <f aca="false">O202*H202</f>
        <v>0</v>
      </c>
      <c r="Q202" s="172" t="n">
        <v>0</v>
      </c>
      <c r="R202" s="172" t="n">
        <f aca="false">Q202*H202</f>
        <v>0</v>
      </c>
      <c r="S202" s="172" t="n">
        <v>0</v>
      </c>
      <c r="T202" s="173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4" t="s">
        <v>124</v>
      </c>
      <c r="AT202" s="174" t="s">
        <v>120</v>
      </c>
      <c r="AU202" s="174" t="s">
        <v>85</v>
      </c>
      <c r="AY202" s="3" t="s">
        <v>117</v>
      </c>
      <c r="BE202" s="175" t="n">
        <f aca="false">IF(N202="základní",J202,0)</f>
        <v>0</v>
      </c>
      <c r="BF202" s="175" t="n">
        <f aca="false">IF(N202="snížená",J202,0)</f>
        <v>0</v>
      </c>
      <c r="BG202" s="175" t="n">
        <f aca="false">IF(N202="zákl. přenesená",J202,0)</f>
        <v>0</v>
      </c>
      <c r="BH202" s="175" t="n">
        <f aca="false">IF(N202="sníž. přenesená",J202,0)</f>
        <v>0</v>
      </c>
      <c r="BI202" s="175" t="n">
        <f aca="false">IF(N202="nulová",J202,0)</f>
        <v>0</v>
      </c>
      <c r="BJ202" s="3" t="s">
        <v>83</v>
      </c>
      <c r="BK202" s="175" t="n">
        <f aca="false">ROUND(I202*H202,2)</f>
        <v>0</v>
      </c>
      <c r="BL202" s="3" t="s">
        <v>124</v>
      </c>
      <c r="BM202" s="174" t="s">
        <v>425</v>
      </c>
    </row>
    <row r="203" s="27" customFormat="true" ht="14.4" hidden="false" customHeight="true" outlineLevel="0" collapsed="false">
      <c r="A203" s="22"/>
      <c r="B203" s="161"/>
      <c r="C203" s="162" t="s">
        <v>426</v>
      </c>
      <c r="D203" s="162" t="s">
        <v>120</v>
      </c>
      <c r="E203" s="163" t="s">
        <v>427</v>
      </c>
      <c r="F203" s="164" t="s">
        <v>428</v>
      </c>
      <c r="G203" s="165" t="s">
        <v>159</v>
      </c>
      <c r="H203" s="166" t="n">
        <v>1</v>
      </c>
      <c r="I203" s="167"/>
      <c r="J203" s="168" t="n">
        <f aca="false">ROUND(I203*H203,2)</f>
        <v>0</v>
      </c>
      <c r="K203" s="169"/>
      <c r="L203" s="23"/>
      <c r="M203" s="170"/>
      <c r="N203" s="171" t="s">
        <v>43</v>
      </c>
      <c r="O203" s="60"/>
      <c r="P203" s="172" t="n">
        <f aca="false">O203*H203</f>
        <v>0</v>
      </c>
      <c r="Q203" s="172" t="n">
        <v>0</v>
      </c>
      <c r="R203" s="172" t="n">
        <f aca="false">Q203*H203</f>
        <v>0</v>
      </c>
      <c r="S203" s="172" t="n">
        <v>0</v>
      </c>
      <c r="T203" s="173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4" t="s">
        <v>124</v>
      </c>
      <c r="AT203" s="174" t="s">
        <v>120</v>
      </c>
      <c r="AU203" s="174" t="s">
        <v>85</v>
      </c>
      <c r="AY203" s="3" t="s">
        <v>117</v>
      </c>
      <c r="BE203" s="175" t="n">
        <f aca="false">IF(N203="základní",J203,0)</f>
        <v>0</v>
      </c>
      <c r="BF203" s="175" t="n">
        <f aca="false">IF(N203="snížená",J203,0)</f>
        <v>0</v>
      </c>
      <c r="BG203" s="175" t="n">
        <f aca="false">IF(N203="zákl. přenesená",J203,0)</f>
        <v>0</v>
      </c>
      <c r="BH203" s="175" t="n">
        <f aca="false">IF(N203="sníž. přenesená",J203,0)</f>
        <v>0</v>
      </c>
      <c r="BI203" s="175" t="n">
        <f aca="false">IF(N203="nulová",J203,0)</f>
        <v>0</v>
      </c>
      <c r="BJ203" s="3" t="s">
        <v>83</v>
      </c>
      <c r="BK203" s="175" t="n">
        <f aca="false">ROUND(I203*H203,2)</f>
        <v>0</v>
      </c>
      <c r="BL203" s="3" t="s">
        <v>124</v>
      </c>
      <c r="BM203" s="174" t="s">
        <v>429</v>
      </c>
    </row>
    <row r="204" s="27" customFormat="true" ht="14.4" hidden="false" customHeight="true" outlineLevel="0" collapsed="false">
      <c r="A204" s="22"/>
      <c r="B204" s="161"/>
      <c r="C204" s="162" t="s">
        <v>430</v>
      </c>
      <c r="D204" s="162" t="s">
        <v>120</v>
      </c>
      <c r="E204" s="163" t="s">
        <v>431</v>
      </c>
      <c r="F204" s="164" t="s">
        <v>432</v>
      </c>
      <c r="G204" s="165" t="s">
        <v>159</v>
      </c>
      <c r="H204" s="166" t="n">
        <v>1</v>
      </c>
      <c r="I204" s="167"/>
      <c r="J204" s="168" t="n">
        <f aca="false">ROUND(I204*H204,2)</f>
        <v>0</v>
      </c>
      <c r="K204" s="169"/>
      <c r="L204" s="23"/>
      <c r="M204" s="170"/>
      <c r="N204" s="171" t="s">
        <v>43</v>
      </c>
      <c r="O204" s="60"/>
      <c r="P204" s="172" t="n">
        <f aca="false">O204*H204</f>
        <v>0</v>
      </c>
      <c r="Q204" s="172" t="n">
        <v>0</v>
      </c>
      <c r="R204" s="172" t="n">
        <f aca="false">Q204*H204</f>
        <v>0</v>
      </c>
      <c r="S204" s="172" t="n">
        <v>0</v>
      </c>
      <c r="T204" s="173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4" t="s">
        <v>124</v>
      </c>
      <c r="AT204" s="174" t="s">
        <v>120</v>
      </c>
      <c r="AU204" s="174" t="s">
        <v>85</v>
      </c>
      <c r="AY204" s="3" t="s">
        <v>117</v>
      </c>
      <c r="BE204" s="175" t="n">
        <f aca="false">IF(N204="základní",J204,0)</f>
        <v>0</v>
      </c>
      <c r="BF204" s="175" t="n">
        <f aca="false">IF(N204="snížená",J204,0)</f>
        <v>0</v>
      </c>
      <c r="BG204" s="175" t="n">
        <f aca="false">IF(N204="zákl. přenesená",J204,0)</f>
        <v>0</v>
      </c>
      <c r="BH204" s="175" t="n">
        <f aca="false">IF(N204="sníž. přenesená",J204,0)</f>
        <v>0</v>
      </c>
      <c r="BI204" s="175" t="n">
        <f aca="false">IF(N204="nulová",J204,0)</f>
        <v>0</v>
      </c>
      <c r="BJ204" s="3" t="s">
        <v>83</v>
      </c>
      <c r="BK204" s="175" t="n">
        <f aca="false">ROUND(I204*H204,2)</f>
        <v>0</v>
      </c>
      <c r="BL204" s="3" t="s">
        <v>124</v>
      </c>
      <c r="BM204" s="174" t="s">
        <v>433</v>
      </c>
    </row>
    <row r="205" s="27" customFormat="true" ht="14.4" hidden="false" customHeight="true" outlineLevel="0" collapsed="false">
      <c r="A205" s="22"/>
      <c r="B205" s="161"/>
      <c r="C205" s="162" t="s">
        <v>434</v>
      </c>
      <c r="D205" s="162" t="s">
        <v>120</v>
      </c>
      <c r="E205" s="163" t="s">
        <v>435</v>
      </c>
      <c r="F205" s="164" t="s">
        <v>436</v>
      </c>
      <c r="G205" s="165" t="s">
        <v>159</v>
      </c>
      <c r="H205" s="166" t="n">
        <v>2</v>
      </c>
      <c r="I205" s="167"/>
      <c r="J205" s="168" t="n">
        <f aca="false">ROUND(I205*H205,2)</f>
        <v>0</v>
      </c>
      <c r="K205" s="169"/>
      <c r="L205" s="23"/>
      <c r="M205" s="170"/>
      <c r="N205" s="171" t="s">
        <v>43</v>
      </c>
      <c r="O205" s="60"/>
      <c r="P205" s="172" t="n">
        <f aca="false">O205*H205</f>
        <v>0</v>
      </c>
      <c r="Q205" s="172" t="n">
        <v>0</v>
      </c>
      <c r="R205" s="172" t="n">
        <f aca="false">Q205*H205</f>
        <v>0</v>
      </c>
      <c r="S205" s="172" t="n">
        <v>0</v>
      </c>
      <c r="T205" s="173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4" t="s">
        <v>124</v>
      </c>
      <c r="AT205" s="174" t="s">
        <v>120</v>
      </c>
      <c r="AU205" s="174" t="s">
        <v>85</v>
      </c>
      <c r="AY205" s="3" t="s">
        <v>117</v>
      </c>
      <c r="BE205" s="175" t="n">
        <f aca="false">IF(N205="základní",J205,0)</f>
        <v>0</v>
      </c>
      <c r="BF205" s="175" t="n">
        <f aca="false">IF(N205="snížená",J205,0)</f>
        <v>0</v>
      </c>
      <c r="BG205" s="175" t="n">
        <f aca="false">IF(N205="zákl. přenesená",J205,0)</f>
        <v>0</v>
      </c>
      <c r="BH205" s="175" t="n">
        <f aca="false">IF(N205="sníž. přenesená",J205,0)</f>
        <v>0</v>
      </c>
      <c r="BI205" s="175" t="n">
        <f aca="false">IF(N205="nulová",J205,0)</f>
        <v>0</v>
      </c>
      <c r="BJ205" s="3" t="s">
        <v>83</v>
      </c>
      <c r="BK205" s="175" t="n">
        <f aca="false">ROUND(I205*H205,2)</f>
        <v>0</v>
      </c>
      <c r="BL205" s="3" t="s">
        <v>124</v>
      </c>
      <c r="BM205" s="174" t="s">
        <v>437</v>
      </c>
    </row>
    <row r="206" s="27" customFormat="true" ht="14.4" hidden="false" customHeight="true" outlineLevel="0" collapsed="false">
      <c r="A206" s="22"/>
      <c r="B206" s="161"/>
      <c r="C206" s="162" t="s">
        <v>438</v>
      </c>
      <c r="D206" s="162" t="s">
        <v>120</v>
      </c>
      <c r="E206" s="163" t="s">
        <v>439</v>
      </c>
      <c r="F206" s="164" t="s">
        <v>440</v>
      </c>
      <c r="G206" s="165" t="s">
        <v>159</v>
      </c>
      <c r="H206" s="166" t="n">
        <v>2</v>
      </c>
      <c r="I206" s="167"/>
      <c r="J206" s="168" t="n">
        <f aca="false">ROUND(I206*H206,2)</f>
        <v>0</v>
      </c>
      <c r="K206" s="169"/>
      <c r="L206" s="23"/>
      <c r="M206" s="170"/>
      <c r="N206" s="171" t="s">
        <v>43</v>
      </c>
      <c r="O206" s="60"/>
      <c r="P206" s="172" t="n">
        <f aca="false">O206*H206</f>
        <v>0</v>
      </c>
      <c r="Q206" s="172" t="n">
        <v>0</v>
      </c>
      <c r="R206" s="172" t="n">
        <f aca="false">Q206*H206</f>
        <v>0</v>
      </c>
      <c r="S206" s="172" t="n">
        <v>0</v>
      </c>
      <c r="T206" s="173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4" t="s">
        <v>124</v>
      </c>
      <c r="AT206" s="174" t="s">
        <v>120</v>
      </c>
      <c r="AU206" s="174" t="s">
        <v>85</v>
      </c>
      <c r="AY206" s="3" t="s">
        <v>117</v>
      </c>
      <c r="BE206" s="175" t="n">
        <f aca="false">IF(N206="základní",J206,0)</f>
        <v>0</v>
      </c>
      <c r="BF206" s="175" t="n">
        <f aca="false">IF(N206="snížená",J206,0)</f>
        <v>0</v>
      </c>
      <c r="BG206" s="175" t="n">
        <f aca="false">IF(N206="zákl. přenesená",J206,0)</f>
        <v>0</v>
      </c>
      <c r="BH206" s="175" t="n">
        <f aca="false">IF(N206="sníž. přenesená",J206,0)</f>
        <v>0</v>
      </c>
      <c r="BI206" s="175" t="n">
        <f aca="false">IF(N206="nulová",J206,0)</f>
        <v>0</v>
      </c>
      <c r="BJ206" s="3" t="s">
        <v>83</v>
      </c>
      <c r="BK206" s="175" t="n">
        <f aca="false">ROUND(I206*H206,2)</f>
        <v>0</v>
      </c>
      <c r="BL206" s="3" t="s">
        <v>124</v>
      </c>
      <c r="BM206" s="174" t="s">
        <v>441</v>
      </c>
    </row>
    <row r="207" s="27" customFormat="true" ht="14.4" hidden="false" customHeight="true" outlineLevel="0" collapsed="false">
      <c r="A207" s="22"/>
      <c r="B207" s="161"/>
      <c r="C207" s="162" t="s">
        <v>442</v>
      </c>
      <c r="D207" s="162" t="s">
        <v>120</v>
      </c>
      <c r="E207" s="163" t="s">
        <v>443</v>
      </c>
      <c r="F207" s="164" t="s">
        <v>444</v>
      </c>
      <c r="G207" s="165" t="s">
        <v>159</v>
      </c>
      <c r="H207" s="166" t="n">
        <v>2</v>
      </c>
      <c r="I207" s="167"/>
      <c r="J207" s="168" t="n">
        <f aca="false">ROUND(I207*H207,2)</f>
        <v>0</v>
      </c>
      <c r="K207" s="169"/>
      <c r="L207" s="23"/>
      <c r="M207" s="170"/>
      <c r="N207" s="171" t="s">
        <v>43</v>
      </c>
      <c r="O207" s="60"/>
      <c r="P207" s="172" t="n">
        <f aca="false">O207*H207</f>
        <v>0</v>
      </c>
      <c r="Q207" s="172" t="n">
        <v>0</v>
      </c>
      <c r="R207" s="172" t="n">
        <f aca="false">Q207*H207</f>
        <v>0</v>
      </c>
      <c r="S207" s="172" t="n">
        <v>0</v>
      </c>
      <c r="T207" s="173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4" t="s">
        <v>124</v>
      </c>
      <c r="AT207" s="174" t="s">
        <v>120</v>
      </c>
      <c r="AU207" s="174" t="s">
        <v>85</v>
      </c>
      <c r="AY207" s="3" t="s">
        <v>117</v>
      </c>
      <c r="BE207" s="175" t="n">
        <f aca="false">IF(N207="základní",J207,0)</f>
        <v>0</v>
      </c>
      <c r="BF207" s="175" t="n">
        <f aca="false">IF(N207="snížená",J207,0)</f>
        <v>0</v>
      </c>
      <c r="BG207" s="175" t="n">
        <f aca="false">IF(N207="zákl. přenesená",J207,0)</f>
        <v>0</v>
      </c>
      <c r="BH207" s="175" t="n">
        <f aca="false">IF(N207="sníž. přenesená",J207,0)</f>
        <v>0</v>
      </c>
      <c r="BI207" s="175" t="n">
        <f aca="false">IF(N207="nulová",J207,0)</f>
        <v>0</v>
      </c>
      <c r="BJ207" s="3" t="s">
        <v>83</v>
      </c>
      <c r="BK207" s="175" t="n">
        <f aca="false">ROUND(I207*H207,2)</f>
        <v>0</v>
      </c>
      <c r="BL207" s="3" t="s">
        <v>124</v>
      </c>
      <c r="BM207" s="174" t="s">
        <v>445</v>
      </c>
    </row>
    <row r="208" s="27" customFormat="true" ht="14.4" hidden="false" customHeight="true" outlineLevel="0" collapsed="false">
      <c r="A208" s="22"/>
      <c r="B208" s="161"/>
      <c r="C208" s="162" t="s">
        <v>446</v>
      </c>
      <c r="D208" s="162" t="s">
        <v>120</v>
      </c>
      <c r="E208" s="163" t="s">
        <v>447</v>
      </c>
      <c r="F208" s="164" t="s">
        <v>448</v>
      </c>
      <c r="G208" s="165" t="s">
        <v>159</v>
      </c>
      <c r="H208" s="166" t="n">
        <v>2</v>
      </c>
      <c r="I208" s="167"/>
      <c r="J208" s="168" t="n">
        <f aca="false">ROUND(I208*H208,2)</f>
        <v>0</v>
      </c>
      <c r="K208" s="169"/>
      <c r="L208" s="23"/>
      <c r="M208" s="170"/>
      <c r="N208" s="171" t="s">
        <v>43</v>
      </c>
      <c r="O208" s="60"/>
      <c r="P208" s="172" t="n">
        <f aca="false">O208*H208</f>
        <v>0</v>
      </c>
      <c r="Q208" s="172" t="n">
        <v>0</v>
      </c>
      <c r="R208" s="172" t="n">
        <f aca="false">Q208*H208</f>
        <v>0</v>
      </c>
      <c r="S208" s="172" t="n">
        <v>0</v>
      </c>
      <c r="T208" s="173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4" t="s">
        <v>124</v>
      </c>
      <c r="AT208" s="174" t="s">
        <v>120</v>
      </c>
      <c r="AU208" s="174" t="s">
        <v>85</v>
      </c>
      <c r="AY208" s="3" t="s">
        <v>117</v>
      </c>
      <c r="BE208" s="175" t="n">
        <f aca="false">IF(N208="základní",J208,0)</f>
        <v>0</v>
      </c>
      <c r="BF208" s="175" t="n">
        <f aca="false">IF(N208="snížená",J208,0)</f>
        <v>0</v>
      </c>
      <c r="BG208" s="175" t="n">
        <f aca="false">IF(N208="zákl. přenesená",J208,0)</f>
        <v>0</v>
      </c>
      <c r="BH208" s="175" t="n">
        <f aca="false">IF(N208="sníž. přenesená",J208,0)</f>
        <v>0</v>
      </c>
      <c r="BI208" s="175" t="n">
        <f aca="false">IF(N208="nulová",J208,0)</f>
        <v>0</v>
      </c>
      <c r="BJ208" s="3" t="s">
        <v>83</v>
      </c>
      <c r="BK208" s="175" t="n">
        <f aca="false">ROUND(I208*H208,2)</f>
        <v>0</v>
      </c>
      <c r="BL208" s="3" t="s">
        <v>124</v>
      </c>
      <c r="BM208" s="174" t="s">
        <v>449</v>
      </c>
    </row>
    <row r="209" s="27" customFormat="true" ht="14.4" hidden="false" customHeight="true" outlineLevel="0" collapsed="false">
      <c r="A209" s="22"/>
      <c r="B209" s="161"/>
      <c r="C209" s="162" t="s">
        <v>450</v>
      </c>
      <c r="D209" s="162" t="s">
        <v>120</v>
      </c>
      <c r="E209" s="163" t="s">
        <v>451</v>
      </c>
      <c r="F209" s="164" t="s">
        <v>452</v>
      </c>
      <c r="G209" s="165" t="s">
        <v>159</v>
      </c>
      <c r="H209" s="166" t="n">
        <v>2</v>
      </c>
      <c r="I209" s="167"/>
      <c r="J209" s="168" t="n">
        <f aca="false">ROUND(I209*H209,2)</f>
        <v>0</v>
      </c>
      <c r="K209" s="169"/>
      <c r="L209" s="23"/>
      <c r="M209" s="170"/>
      <c r="N209" s="171" t="s">
        <v>43</v>
      </c>
      <c r="O209" s="60"/>
      <c r="P209" s="172" t="n">
        <f aca="false">O209*H209</f>
        <v>0</v>
      </c>
      <c r="Q209" s="172" t="n">
        <v>0</v>
      </c>
      <c r="R209" s="172" t="n">
        <f aca="false">Q209*H209</f>
        <v>0</v>
      </c>
      <c r="S209" s="172" t="n">
        <v>0</v>
      </c>
      <c r="T209" s="173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4" t="s">
        <v>124</v>
      </c>
      <c r="AT209" s="174" t="s">
        <v>120</v>
      </c>
      <c r="AU209" s="174" t="s">
        <v>85</v>
      </c>
      <c r="AY209" s="3" t="s">
        <v>117</v>
      </c>
      <c r="BE209" s="175" t="n">
        <f aca="false">IF(N209="základní",J209,0)</f>
        <v>0</v>
      </c>
      <c r="BF209" s="175" t="n">
        <f aca="false">IF(N209="snížená",J209,0)</f>
        <v>0</v>
      </c>
      <c r="BG209" s="175" t="n">
        <f aca="false">IF(N209="zákl. přenesená",J209,0)</f>
        <v>0</v>
      </c>
      <c r="BH209" s="175" t="n">
        <f aca="false">IF(N209="sníž. přenesená",J209,0)</f>
        <v>0</v>
      </c>
      <c r="BI209" s="175" t="n">
        <f aca="false">IF(N209="nulová",J209,0)</f>
        <v>0</v>
      </c>
      <c r="BJ209" s="3" t="s">
        <v>83</v>
      </c>
      <c r="BK209" s="175" t="n">
        <f aca="false">ROUND(I209*H209,2)</f>
        <v>0</v>
      </c>
      <c r="BL209" s="3" t="s">
        <v>124</v>
      </c>
      <c r="BM209" s="174" t="s">
        <v>453</v>
      </c>
    </row>
    <row r="210" s="27" customFormat="true" ht="24.15" hidden="false" customHeight="true" outlineLevel="0" collapsed="false">
      <c r="A210" s="22"/>
      <c r="B210" s="161"/>
      <c r="C210" s="162" t="s">
        <v>454</v>
      </c>
      <c r="D210" s="162" t="s">
        <v>120</v>
      </c>
      <c r="E210" s="163" t="s">
        <v>455</v>
      </c>
      <c r="F210" s="164" t="s">
        <v>456</v>
      </c>
      <c r="G210" s="165" t="s">
        <v>457</v>
      </c>
      <c r="H210" s="181"/>
      <c r="I210" s="167"/>
      <c r="J210" s="168" t="n">
        <f aca="false">ROUND(I210*H210,2)</f>
        <v>0</v>
      </c>
      <c r="K210" s="169"/>
      <c r="L210" s="23"/>
      <c r="M210" s="170"/>
      <c r="N210" s="171" t="s">
        <v>43</v>
      </c>
      <c r="O210" s="60"/>
      <c r="P210" s="172" t="n">
        <f aca="false">O210*H210</f>
        <v>0</v>
      </c>
      <c r="Q210" s="172" t="n">
        <v>0</v>
      </c>
      <c r="R210" s="172" t="n">
        <f aca="false">Q210*H210</f>
        <v>0</v>
      </c>
      <c r="S210" s="172" t="n">
        <v>0</v>
      </c>
      <c r="T210" s="173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4" t="s">
        <v>124</v>
      </c>
      <c r="AT210" s="174" t="s">
        <v>120</v>
      </c>
      <c r="AU210" s="174" t="s">
        <v>85</v>
      </c>
      <c r="AY210" s="3" t="s">
        <v>117</v>
      </c>
      <c r="BE210" s="175" t="n">
        <f aca="false">IF(N210="základní",J210,0)</f>
        <v>0</v>
      </c>
      <c r="BF210" s="175" t="n">
        <f aca="false">IF(N210="snížená",J210,0)</f>
        <v>0</v>
      </c>
      <c r="BG210" s="175" t="n">
        <f aca="false">IF(N210="zákl. přenesená",J210,0)</f>
        <v>0</v>
      </c>
      <c r="BH210" s="175" t="n">
        <f aca="false">IF(N210="sníž. přenesená",J210,0)</f>
        <v>0</v>
      </c>
      <c r="BI210" s="175" t="n">
        <f aca="false">IF(N210="nulová",J210,0)</f>
        <v>0</v>
      </c>
      <c r="BJ210" s="3" t="s">
        <v>83</v>
      </c>
      <c r="BK210" s="175" t="n">
        <f aca="false">ROUND(I210*H210,2)</f>
        <v>0</v>
      </c>
      <c r="BL210" s="3" t="s">
        <v>124</v>
      </c>
      <c r="BM210" s="174" t="s">
        <v>458</v>
      </c>
    </row>
    <row r="211" s="147" customFormat="true" ht="25.9" hidden="false" customHeight="true" outlineLevel="0" collapsed="false">
      <c r="B211" s="148"/>
      <c r="D211" s="149" t="s">
        <v>77</v>
      </c>
      <c r="E211" s="150" t="s">
        <v>459</v>
      </c>
      <c r="F211" s="150" t="s">
        <v>460</v>
      </c>
      <c r="I211" s="151"/>
      <c r="J211" s="152" t="n">
        <f aca="false">BK211</f>
        <v>0</v>
      </c>
      <c r="L211" s="148"/>
      <c r="M211" s="153"/>
      <c r="N211" s="154"/>
      <c r="O211" s="154"/>
      <c r="P211" s="155" t="n">
        <f aca="false">P212+P214+P217</f>
        <v>0</v>
      </c>
      <c r="Q211" s="154"/>
      <c r="R211" s="155" t="n">
        <f aca="false">R212+R214+R217</f>
        <v>0</v>
      </c>
      <c r="S211" s="154"/>
      <c r="T211" s="156" t="n">
        <f aca="false">T212+T214+T217</f>
        <v>0</v>
      </c>
      <c r="AR211" s="149" t="s">
        <v>83</v>
      </c>
      <c r="AT211" s="157" t="s">
        <v>77</v>
      </c>
      <c r="AU211" s="157" t="s">
        <v>78</v>
      </c>
      <c r="AY211" s="149" t="s">
        <v>117</v>
      </c>
      <c r="BK211" s="158" t="n">
        <f aca="false">BK212+BK214+BK217</f>
        <v>0</v>
      </c>
    </row>
    <row r="212" s="147" customFormat="true" ht="22.8" hidden="false" customHeight="true" outlineLevel="0" collapsed="false">
      <c r="B212" s="148"/>
      <c r="D212" s="149" t="s">
        <v>77</v>
      </c>
      <c r="E212" s="159" t="s">
        <v>461</v>
      </c>
      <c r="F212" s="159" t="s">
        <v>462</v>
      </c>
      <c r="I212" s="151"/>
      <c r="J212" s="160" t="n">
        <f aca="false">BK212</f>
        <v>0</v>
      </c>
      <c r="L212" s="148"/>
      <c r="M212" s="153"/>
      <c r="N212" s="154"/>
      <c r="O212" s="154"/>
      <c r="P212" s="155" t="n">
        <f aca="false">P213</f>
        <v>0</v>
      </c>
      <c r="Q212" s="154"/>
      <c r="R212" s="155" t="n">
        <f aca="false">R213</f>
        <v>0</v>
      </c>
      <c r="S212" s="154"/>
      <c r="T212" s="156" t="n">
        <f aca="false">T213</f>
        <v>0</v>
      </c>
      <c r="AR212" s="149" t="s">
        <v>83</v>
      </c>
      <c r="AT212" s="157" t="s">
        <v>77</v>
      </c>
      <c r="AU212" s="157" t="s">
        <v>83</v>
      </c>
      <c r="AY212" s="149" t="s">
        <v>117</v>
      </c>
      <c r="BK212" s="158" t="n">
        <f aca="false">BK213</f>
        <v>0</v>
      </c>
    </row>
    <row r="213" s="27" customFormat="true" ht="14.4" hidden="false" customHeight="true" outlineLevel="0" collapsed="false">
      <c r="A213" s="22"/>
      <c r="B213" s="161"/>
      <c r="C213" s="162" t="s">
        <v>463</v>
      </c>
      <c r="D213" s="162" t="s">
        <v>120</v>
      </c>
      <c r="E213" s="163" t="s">
        <v>464</v>
      </c>
      <c r="F213" s="164" t="s">
        <v>465</v>
      </c>
      <c r="G213" s="165" t="s">
        <v>173</v>
      </c>
      <c r="H213" s="166" t="n">
        <v>1</v>
      </c>
      <c r="I213" s="167"/>
      <c r="J213" s="168" t="n">
        <f aca="false">ROUND(I213*H213,2)</f>
        <v>0</v>
      </c>
      <c r="K213" s="169"/>
      <c r="L213" s="23"/>
      <c r="M213" s="170"/>
      <c r="N213" s="171" t="s">
        <v>43</v>
      </c>
      <c r="O213" s="60"/>
      <c r="P213" s="172" t="n">
        <f aca="false">O213*H213</f>
        <v>0</v>
      </c>
      <c r="Q213" s="172" t="n">
        <v>0</v>
      </c>
      <c r="R213" s="172" t="n">
        <f aca="false">Q213*H213</f>
        <v>0</v>
      </c>
      <c r="S213" s="172" t="n">
        <v>0</v>
      </c>
      <c r="T213" s="173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4" t="s">
        <v>124</v>
      </c>
      <c r="AT213" s="174" t="s">
        <v>120</v>
      </c>
      <c r="AU213" s="174" t="s">
        <v>85</v>
      </c>
      <c r="AY213" s="3" t="s">
        <v>117</v>
      </c>
      <c r="BE213" s="175" t="n">
        <f aca="false">IF(N213="základní",J213,0)</f>
        <v>0</v>
      </c>
      <c r="BF213" s="175" t="n">
        <f aca="false">IF(N213="snížená",J213,0)</f>
        <v>0</v>
      </c>
      <c r="BG213" s="175" t="n">
        <f aca="false">IF(N213="zákl. přenesená",J213,0)</f>
        <v>0</v>
      </c>
      <c r="BH213" s="175" t="n">
        <f aca="false">IF(N213="sníž. přenesená",J213,0)</f>
        <v>0</v>
      </c>
      <c r="BI213" s="175" t="n">
        <f aca="false">IF(N213="nulová",J213,0)</f>
        <v>0</v>
      </c>
      <c r="BJ213" s="3" t="s">
        <v>83</v>
      </c>
      <c r="BK213" s="175" t="n">
        <f aca="false">ROUND(I213*H213,2)</f>
        <v>0</v>
      </c>
      <c r="BL213" s="3" t="s">
        <v>124</v>
      </c>
      <c r="BM213" s="174" t="s">
        <v>466</v>
      </c>
    </row>
    <row r="214" s="147" customFormat="true" ht="22.8" hidden="false" customHeight="true" outlineLevel="0" collapsed="false">
      <c r="B214" s="148"/>
      <c r="D214" s="149" t="s">
        <v>77</v>
      </c>
      <c r="E214" s="159" t="s">
        <v>467</v>
      </c>
      <c r="F214" s="159" t="s">
        <v>468</v>
      </c>
      <c r="I214" s="151"/>
      <c r="J214" s="160" t="n">
        <f aca="false">BK214</f>
        <v>0</v>
      </c>
      <c r="L214" s="148"/>
      <c r="M214" s="153"/>
      <c r="N214" s="154"/>
      <c r="O214" s="154"/>
      <c r="P214" s="155" t="n">
        <f aca="false">SUM(P215:P216)</f>
        <v>0</v>
      </c>
      <c r="Q214" s="154"/>
      <c r="R214" s="155" t="n">
        <f aca="false">SUM(R215:R216)</f>
        <v>0</v>
      </c>
      <c r="S214" s="154"/>
      <c r="T214" s="156" t="n">
        <f aca="false">SUM(T215:T216)</f>
        <v>0</v>
      </c>
      <c r="AR214" s="149" t="s">
        <v>83</v>
      </c>
      <c r="AT214" s="157" t="s">
        <v>77</v>
      </c>
      <c r="AU214" s="157" t="s">
        <v>83</v>
      </c>
      <c r="AY214" s="149" t="s">
        <v>117</v>
      </c>
      <c r="BK214" s="158" t="n">
        <f aca="false">SUM(BK215:BK216)</f>
        <v>0</v>
      </c>
    </row>
    <row r="215" s="27" customFormat="true" ht="14.4" hidden="false" customHeight="true" outlineLevel="0" collapsed="false">
      <c r="A215" s="22"/>
      <c r="B215" s="161"/>
      <c r="C215" s="162" t="s">
        <v>469</v>
      </c>
      <c r="D215" s="162" t="s">
        <v>120</v>
      </c>
      <c r="E215" s="163" t="s">
        <v>470</v>
      </c>
      <c r="F215" s="164" t="s">
        <v>471</v>
      </c>
      <c r="G215" s="165" t="s">
        <v>173</v>
      </c>
      <c r="H215" s="166" t="n">
        <v>1</v>
      </c>
      <c r="I215" s="167"/>
      <c r="J215" s="168" t="n">
        <f aca="false">ROUND(I215*H215,2)</f>
        <v>0</v>
      </c>
      <c r="K215" s="169"/>
      <c r="L215" s="23"/>
      <c r="M215" s="170"/>
      <c r="N215" s="171" t="s">
        <v>43</v>
      </c>
      <c r="O215" s="60"/>
      <c r="P215" s="172" t="n">
        <f aca="false">O215*H215</f>
        <v>0</v>
      </c>
      <c r="Q215" s="172" t="n">
        <v>0</v>
      </c>
      <c r="R215" s="172" t="n">
        <f aca="false">Q215*H215</f>
        <v>0</v>
      </c>
      <c r="S215" s="172" t="n">
        <v>0</v>
      </c>
      <c r="T215" s="173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4" t="s">
        <v>124</v>
      </c>
      <c r="AT215" s="174" t="s">
        <v>120</v>
      </c>
      <c r="AU215" s="174" t="s">
        <v>85</v>
      </c>
      <c r="AY215" s="3" t="s">
        <v>117</v>
      </c>
      <c r="BE215" s="175" t="n">
        <f aca="false">IF(N215="základní",J215,0)</f>
        <v>0</v>
      </c>
      <c r="BF215" s="175" t="n">
        <f aca="false">IF(N215="snížená",J215,0)</f>
        <v>0</v>
      </c>
      <c r="BG215" s="175" t="n">
        <f aca="false">IF(N215="zákl. přenesená",J215,0)</f>
        <v>0</v>
      </c>
      <c r="BH215" s="175" t="n">
        <f aca="false">IF(N215="sníž. přenesená",J215,0)</f>
        <v>0</v>
      </c>
      <c r="BI215" s="175" t="n">
        <f aca="false">IF(N215="nulová",J215,0)</f>
        <v>0</v>
      </c>
      <c r="BJ215" s="3" t="s">
        <v>83</v>
      </c>
      <c r="BK215" s="175" t="n">
        <f aca="false">ROUND(I215*H215,2)</f>
        <v>0</v>
      </c>
      <c r="BL215" s="3" t="s">
        <v>124</v>
      </c>
      <c r="BM215" s="174" t="s">
        <v>472</v>
      </c>
    </row>
    <row r="216" s="27" customFormat="true" ht="14.4" hidden="false" customHeight="true" outlineLevel="0" collapsed="false">
      <c r="A216" s="22"/>
      <c r="B216" s="161"/>
      <c r="C216" s="162" t="s">
        <v>473</v>
      </c>
      <c r="D216" s="162" t="s">
        <v>120</v>
      </c>
      <c r="E216" s="163" t="s">
        <v>474</v>
      </c>
      <c r="F216" s="164" t="s">
        <v>475</v>
      </c>
      <c r="G216" s="165" t="s">
        <v>173</v>
      </c>
      <c r="H216" s="166" t="n">
        <v>1</v>
      </c>
      <c r="I216" s="167"/>
      <c r="J216" s="168" t="n">
        <f aca="false">ROUND(I216*H216,2)</f>
        <v>0</v>
      </c>
      <c r="K216" s="169"/>
      <c r="L216" s="23"/>
      <c r="M216" s="170"/>
      <c r="N216" s="171" t="s">
        <v>43</v>
      </c>
      <c r="O216" s="60"/>
      <c r="P216" s="172" t="n">
        <f aca="false">O216*H216</f>
        <v>0</v>
      </c>
      <c r="Q216" s="172" t="n">
        <v>0</v>
      </c>
      <c r="R216" s="172" t="n">
        <f aca="false">Q216*H216</f>
        <v>0</v>
      </c>
      <c r="S216" s="172" t="n">
        <v>0</v>
      </c>
      <c r="T216" s="173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4" t="s">
        <v>124</v>
      </c>
      <c r="AT216" s="174" t="s">
        <v>120</v>
      </c>
      <c r="AU216" s="174" t="s">
        <v>85</v>
      </c>
      <c r="AY216" s="3" t="s">
        <v>117</v>
      </c>
      <c r="BE216" s="175" t="n">
        <f aca="false">IF(N216="základní",J216,0)</f>
        <v>0</v>
      </c>
      <c r="BF216" s="175" t="n">
        <f aca="false">IF(N216="snížená",J216,0)</f>
        <v>0</v>
      </c>
      <c r="BG216" s="175" t="n">
        <f aca="false">IF(N216="zákl. přenesená",J216,0)</f>
        <v>0</v>
      </c>
      <c r="BH216" s="175" t="n">
        <f aca="false">IF(N216="sníž. přenesená",J216,0)</f>
        <v>0</v>
      </c>
      <c r="BI216" s="175" t="n">
        <f aca="false">IF(N216="nulová",J216,0)</f>
        <v>0</v>
      </c>
      <c r="BJ216" s="3" t="s">
        <v>83</v>
      </c>
      <c r="BK216" s="175" t="n">
        <f aca="false">ROUND(I216*H216,2)</f>
        <v>0</v>
      </c>
      <c r="BL216" s="3" t="s">
        <v>124</v>
      </c>
      <c r="BM216" s="174" t="s">
        <v>476</v>
      </c>
    </row>
    <row r="217" s="147" customFormat="true" ht="22.8" hidden="false" customHeight="true" outlineLevel="0" collapsed="false">
      <c r="B217" s="148"/>
      <c r="D217" s="149" t="s">
        <v>77</v>
      </c>
      <c r="E217" s="159" t="s">
        <v>477</v>
      </c>
      <c r="F217" s="159" t="s">
        <v>478</v>
      </c>
      <c r="I217" s="151"/>
      <c r="J217" s="160" t="n">
        <f aca="false">BK217</f>
        <v>0</v>
      </c>
      <c r="L217" s="148"/>
      <c r="M217" s="153"/>
      <c r="N217" s="154"/>
      <c r="O217" s="154"/>
      <c r="P217" s="155" t="n">
        <f aca="false">P218</f>
        <v>0</v>
      </c>
      <c r="Q217" s="154"/>
      <c r="R217" s="155" t="n">
        <f aca="false">R218</f>
        <v>0</v>
      </c>
      <c r="S217" s="154"/>
      <c r="T217" s="156" t="n">
        <f aca="false">T218</f>
        <v>0</v>
      </c>
      <c r="AR217" s="149" t="s">
        <v>83</v>
      </c>
      <c r="AT217" s="157" t="s">
        <v>77</v>
      </c>
      <c r="AU217" s="157" t="s">
        <v>83</v>
      </c>
      <c r="AY217" s="149" t="s">
        <v>117</v>
      </c>
      <c r="BK217" s="158" t="n">
        <f aca="false">BK218</f>
        <v>0</v>
      </c>
    </row>
    <row r="218" s="27" customFormat="true" ht="14.4" hidden="false" customHeight="true" outlineLevel="0" collapsed="false">
      <c r="A218" s="22"/>
      <c r="B218" s="161"/>
      <c r="C218" s="162" t="s">
        <v>479</v>
      </c>
      <c r="D218" s="162" t="s">
        <v>120</v>
      </c>
      <c r="E218" s="163" t="s">
        <v>480</v>
      </c>
      <c r="F218" s="164" t="s">
        <v>481</v>
      </c>
      <c r="G218" s="165" t="s">
        <v>173</v>
      </c>
      <c r="H218" s="166" t="n">
        <v>1</v>
      </c>
      <c r="I218" s="167"/>
      <c r="J218" s="168" t="n">
        <f aca="false">ROUND(I218*H218,2)</f>
        <v>0</v>
      </c>
      <c r="K218" s="169"/>
      <c r="L218" s="23"/>
      <c r="M218" s="182"/>
      <c r="N218" s="183" t="s">
        <v>43</v>
      </c>
      <c r="O218" s="184"/>
      <c r="P218" s="185" t="n">
        <f aca="false">O218*H218</f>
        <v>0</v>
      </c>
      <c r="Q218" s="185" t="n">
        <v>0</v>
      </c>
      <c r="R218" s="185" t="n">
        <f aca="false">Q218*H218</f>
        <v>0</v>
      </c>
      <c r="S218" s="185" t="n">
        <v>0</v>
      </c>
      <c r="T218" s="186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4" t="s">
        <v>124</v>
      </c>
      <c r="AT218" s="174" t="s">
        <v>120</v>
      </c>
      <c r="AU218" s="174" t="s">
        <v>85</v>
      </c>
      <c r="AY218" s="3" t="s">
        <v>117</v>
      </c>
      <c r="BE218" s="175" t="n">
        <f aca="false">IF(N218="základní",J218,0)</f>
        <v>0</v>
      </c>
      <c r="BF218" s="175" t="n">
        <f aca="false">IF(N218="snížená",J218,0)</f>
        <v>0</v>
      </c>
      <c r="BG218" s="175" t="n">
        <f aca="false">IF(N218="zákl. přenesená",J218,0)</f>
        <v>0</v>
      </c>
      <c r="BH218" s="175" t="n">
        <f aca="false">IF(N218="sníž. přenesená",J218,0)</f>
        <v>0</v>
      </c>
      <c r="BI218" s="175" t="n">
        <f aca="false">IF(N218="nulová",J218,0)</f>
        <v>0</v>
      </c>
      <c r="BJ218" s="3" t="s">
        <v>83</v>
      </c>
      <c r="BK218" s="175" t="n">
        <f aca="false">ROUND(I218*H218,2)</f>
        <v>0</v>
      </c>
      <c r="BL218" s="3" t="s">
        <v>124</v>
      </c>
      <c r="BM218" s="174" t="s">
        <v>482</v>
      </c>
    </row>
    <row r="219" s="27" customFormat="true" ht="6.95" hidden="false" customHeight="true" outlineLevel="0" collapsed="false">
      <c r="A219" s="22"/>
      <c r="B219" s="44"/>
      <c r="C219" s="45"/>
      <c r="D219" s="45"/>
      <c r="E219" s="45"/>
      <c r="F219" s="45"/>
      <c r="G219" s="45"/>
      <c r="H219" s="45"/>
      <c r="I219" s="45"/>
      <c r="J219" s="45"/>
      <c r="K219" s="45"/>
      <c r="L219" s="23"/>
      <c r="M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</row>
  </sheetData>
  <autoFilter ref="C121:K218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LibreOffice/6.4.5.2$Windows_X86_64 LibreOffice_project/a726b36747cf2001e06b58ad5db1aa3a9a1872d6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2021-04-06T10:01:20Z</dcterms:created>
  <dc:creator>Rozp_PC\Rozpocet</dc:creator>
  <dc:description/>
  <dc:language>cs-CZ</dc:language>
  <cp:lastModifiedBy/>
  <dcterms:modified xsi:type="dcterms:W3CDTF">2021-04-06T12:02:12Z</dcterms:modified>
  <cp:revision>1</cp:revision>
  <dc:subject/>
  <dc:title/>
</cp:coreProperties>
</file>